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87ADAF2E-AD47-42EE-8D0C-992BEAF80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3" i="1" s="1"/>
  <c r="I52" i="1"/>
  <c r="I46" i="1" l="1"/>
  <c r="I47" i="1"/>
  <c r="I51" i="1"/>
  <c r="I53" i="1"/>
  <c r="I54" i="1"/>
  <c r="I49" i="1"/>
  <c r="I50" i="1"/>
  <c r="I48" i="1"/>
  <c r="G47" i="1" l="1"/>
  <c r="C11" i="1" l="1"/>
  <c r="C15" i="1" s="1"/>
  <c r="C17" i="1" s="1"/>
  <c r="G54" i="1" l="1"/>
  <c r="G53" i="1"/>
  <c r="G52" i="1"/>
  <c r="G51" i="1"/>
  <c r="G50" i="1"/>
  <c r="G49" i="1"/>
  <c r="G48" i="1"/>
  <c r="G46" i="1"/>
  <c r="J54" i="1" l="1"/>
  <c r="J53" i="1"/>
  <c r="J52" i="1"/>
  <c r="J51" i="1"/>
  <c r="J50" i="1"/>
  <c r="J49" i="1"/>
  <c r="J48" i="1"/>
  <c r="J47" i="1"/>
  <c r="J46" i="1"/>
  <c r="J55" i="1" l="1"/>
  <c r="C19" i="1" s="1"/>
  <c r="C21" i="1" s="1"/>
  <c r="F30" i="1"/>
  <c r="K51" i="1" l="1"/>
  <c r="K47" i="1"/>
  <c r="K50" i="1"/>
  <c r="K48" i="1"/>
  <c r="K54" i="1"/>
  <c r="K46" i="1"/>
  <c r="K53" i="1"/>
  <c r="K49" i="1"/>
  <c r="K52" i="1"/>
  <c r="C23" i="1"/>
  <c r="K55" i="1" l="1"/>
</calcChain>
</file>

<file path=xl/sharedStrings.xml><?xml version="1.0" encoding="utf-8"?>
<sst xmlns="http://schemas.openxmlformats.org/spreadsheetml/2006/main" count="53" uniqueCount="37">
  <si>
    <t>The following information is intended to be used for planning purposes only.  Use of this information</t>
  </si>
  <si>
    <t>is at the user's sole risk and Northern Natural Gas shall not be liable for user's, or any other party's, use or</t>
  </si>
  <si>
    <t>reliance on any results obtained from it.</t>
  </si>
  <si>
    <t>1. Total Volumes submitted to state of Kansas</t>
  </si>
  <si>
    <t>2. Percent in Kansas</t>
  </si>
  <si>
    <t>A)</t>
  </si>
  <si>
    <t>3. Taxable Kansas Volumes (1 x 2)</t>
  </si>
  <si>
    <t>4. Inside FERC Price</t>
  </si>
  <si>
    <t>B)</t>
  </si>
  <si>
    <t>5. Full Value (3 x 4)</t>
  </si>
  <si>
    <t>6. Taxable Value (33% of full value)</t>
  </si>
  <si>
    <t>C)</t>
  </si>
  <si>
    <t>7. Estimated tax rate</t>
  </si>
  <si>
    <t>8. Estimated taxes (6 x 7)</t>
  </si>
  <si>
    <t>Tax rate on full value</t>
  </si>
  <si>
    <t>Cunningham Total Acres</t>
  </si>
  <si>
    <t>Lyons Total Acres</t>
  </si>
  <si>
    <t>Total Kansas Storage Acreage</t>
  </si>
  <si>
    <t>Kansas portion</t>
  </si>
  <si>
    <t>Iowa portion</t>
  </si>
  <si>
    <t>Assessment ratio for public utilities is 33%</t>
  </si>
  <si>
    <t>D)</t>
  </si>
  <si>
    <t>County</t>
  </si>
  <si>
    <t>Storage Field</t>
  </si>
  <si>
    <t>Taxing Unit</t>
  </si>
  <si>
    <t>Acres</t>
  </si>
  <si>
    <t>%</t>
  </si>
  <si>
    <t>Kingman</t>
  </si>
  <si>
    <t>Cunningham</t>
  </si>
  <si>
    <t>Pratt</t>
  </si>
  <si>
    <t>Rice</t>
  </si>
  <si>
    <t>Lyons</t>
  </si>
  <si>
    <t>Estimated Kansas Storage Tax Calculation for January 1, 2024 Balances</t>
  </si>
  <si>
    <t>Estimated price sourced from January 2024 Inside FERC's Gas Market Report less $0.02. Actual Inside FERC Price will be provided by Kansas PVD at a later date.</t>
  </si>
  <si>
    <t>2023 Levy</t>
  </si>
  <si>
    <t>Reported balance @ ending gas day 12/31/2023</t>
  </si>
  <si>
    <t>D) based on 2023 levies (see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</si>
</sst>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0.000%"/>
    <numFmt numFmtId="168" formatCode="0.000_);[Red]\(0.000\)"/>
    <numFmt numFmtId="169" formatCode="0.000000"/>
    <numFmt numFmtId="170" formatCode="0.00000000"/>
    <numFmt numFmtId="171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2" applyNumberFormat="1" applyFont="1"/>
    <xf numFmtId="0" fontId="3" fillId="2" borderId="0" xfId="0" applyFont="1" applyFill="1"/>
    <xf numFmtId="0" fontId="0" fillId="2" borderId="0" xfId="0" applyFill="1"/>
    <xf numFmtId="164" fontId="4" fillId="2" borderId="0" xfId="2" applyNumberFormat="1" applyFont="1" applyFill="1"/>
    <xf numFmtId="0" fontId="4" fillId="0" borderId="0" xfId="0" applyFont="1"/>
    <xf numFmtId="164" fontId="0" fillId="0" borderId="0" xfId="2" applyNumberFormat="1" applyFont="1"/>
    <xf numFmtId="165" fontId="0" fillId="3" borderId="0" xfId="1" applyNumberFormat="1" applyFont="1" applyFill="1"/>
    <xf numFmtId="164" fontId="5" fillId="0" borderId="0" xfId="2" applyNumberFormat="1" applyFont="1"/>
    <xf numFmtId="44" fontId="0" fillId="0" borderId="0" xfId="0" applyNumberFormat="1"/>
    <xf numFmtId="10" fontId="4" fillId="4" borderId="0" xfId="3" applyNumberFormat="1" applyFont="1" applyFill="1"/>
    <xf numFmtId="164" fontId="6" fillId="0" borderId="0" xfId="2" applyNumberFormat="1" applyFont="1" applyFill="1"/>
    <xf numFmtId="165" fontId="0" fillId="0" borderId="0" xfId="1" applyNumberFormat="1" applyFont="1"/>
    <xf numFmtId="166" fontId="4" fillId="5" borderId="0" xfId="2" applyNumberFormat="1" applyFont="1" applyFill="1"/>
    <xf numFmtId="0" fontId="4" fillId="0" borderId="0" xfId="0" applyFont="1" applyAlignment="1">
      <alignment horizontal="center"/>
    </xf>
    <xf numFmtId="164" fontId="0" fillId="0" borderId="0" xfId="0" applyNumberFormat="1"/>
    <xf numFmtId="164" fontId="4" fillId="6" borderId="0" xfId="2" applyNumberFormat="1" applyFont="1" applyFill="1" applyAlignment="1">
      <alignment horizontal="left" indent="2"/>
    </xf>
    <xf numFmtId="164" fontId="6" fillId="0" borderId="0" xfId="2" applyNumberFormat="1" applyFont="1"/>
    <xf numFmtId="167" fontId="4" fillId="7" borderId="0" xfId="3" applyNumberFormat="1" applyFont="1" applyFill="1"/>
    <xf numFmtId="5" fontId="0" fillId="0" borderId="0" xfId="2" applyNumberFormat="1" applyFont="1"/>
    <xf numFmtId="0" fontId="0" fillId="0" borderId="0" xfId="0" applyAlignment="1">
      <alignment horizontal="right" indent="1"/>
    </xf>
    <xf numFmtId="1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2" xfId="2" applyNumberFormat="1" applyFont="1" applyBorder="1"/>
    <xf numFmtId="0" fontId="0" fillId="0" borderId="3" xfId="0" applyBorder="1"/>
    <xf numFmtId="0" fontId="0" fillId="0" borderId="4" xfId="0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0" fillId="0" borderId="5" xfId="0" applyNumberFormat="1" applyBorder="1"/>
    <xf numFmtId="0" fontId="0" fillId="0" borderId="5" xfId="0" applyBorder="1"/>
    <xf numFmtId="0" fontId="0" fillId="4" borderId="4" xfId="0" applyFill="1" applyBorder="1"/>
    <xf numFmtId="0" fontId="0" fillId="4" borderId="0" xfId="0" applyFill="1"/>
    <xf numFmtId="10" fontId="4" fillId="4" borderId="0" xfId="3" applyNumberFormat="1" applyFont="1" applyFill="1" applyBorder="1"/>
    <xf numFmtId="10" fontId="4" fillId="4" borderId="7" xfId="3" applyNumberFormat="1" applyFont="1" applyFill="1" applyBorder="1"/>
    <xf numFmtId="10" fontId="4" fillId="0" borderId="0" xfId="3" applyNumberFormat="1" applyFont="1" applyBorder="1"/>
    <xf numFmtId="0" fontId="0" fillId="0" borderId="8" xfId="0" applyBorder="1"/>
    <xf numFmtId="0" fontId="0" fillId="0" borderId="7" xfId="0" applyBorder="1"/>
    <xf numFmtId="164" fontId="0" fillId="0" borderId="7" xfId="2" applyNumberFormat="1" applyFont="1" applyBorder="1"/>
    <xf numFmtId="0" fontId="0" fillId="0" borderId="6" xfId="0" applyBorder="1"/>
    <xf numFmtId="0" fontId="7" fillId="0" borderId="0" xfId="0" applyFont="1" applyAlignment="1">
      <alignment horizontal="center"/>
    </xf>
    <xf numFmtId="0" fontId="8" fillId="8" borderId="0" xfId="0" applyFont="1" applyFill="1"/>
    <xf numFmtId="0" fontId="7" fillId="8" borderId="0" xfId="0" applyFont="1" applyFill="1"/>
    <xf numFmtId="0" fontId="4" fillId="6" borderId="0" xfId="0" applyFont="1" applyFill="1"/>
    <xf numFmtId="0" fontId="0" fillId="6" borderId="0" xfId="0" applyFill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7" borderId="0" xfId="0" applyFont="1" applyFill="1" applyAlignment="1">
      <alignment horizontal="center"/>
    </xf>
    <xf numFmtId="170" fontId="0" fillId="7" borderId="0" xfId="0" applyNumberFormat="1" applyFill="1"/>
    <xf numFmtId="7" fontId="0" fillId="0" borderId="5" xfId="0" applyNumberFormat="1" applyBorder="1"/>
    <xf numFmtId="165" fontId="4" fillId="0" borderId="9" xfId="1" applyNumberFormat="1" applyFont="1" applyBorder="1"/>
    <xf numFmtId="10" fontId="0" fillId="0" borderId="9" xfId="0" applyNumberFormat="1" applyBorder="1"/>
    <xf numFmtId="171" fontId="0" fillId="0" borderId="7" xfId="4" applyNumberFormat="1" applyFont="1" applyBorder="1"/>
    <xf numFmtId="169" fontId="0" fillId="7" borderId="7" xfId="0" applyNumberFormat="1" applyFill="1" applyBorder="1"/>
    <xf numFmtId="170" fontId="0" fillId="7" borderId="9" xfId="0" applyNumberFormat="1" applyFill="1" applyBorder="1"/>
    <xf numFmtId="7" fontId="0" fillId="0" borderId="10" xfId="0" applyNumberFormat="1" applyBorder="1"/>
    <xf numFmtId="164" fontId="0" fillId="0" borderId="0" xfId="2" applyNumberFormat="1" applyFont="1" applyBorder="1"/>
    <xf numFmtId="165" fontId="4" fillId="0" borderId="0" xfId="1" applyNumberFormat="1" applyFont="1" applyFill="1" applyBorder="1"/>
    <xf numFmtId="169" fontId="0" fillId="7" borderId="0" xfId="0" applyNumberFormat="1" applyFill="1"/>
    <xf numFmtId="168" fontId="10" fillId="2" borderId="0" xfId="0" applyNumberFormat="1" applyFont="1" applyFill="1"/>
  </cellXfs>
  <cellStyles count="5">
    <cellStyle name="Comma" xfId="1" builtinId="3"/>
    <cellStyle name="Comma 2" xfId="4" xr:uid="{00000000-0005-0000-0000-000001000000}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130" zoomScaleNormal="130" workbookViewId="0">
      <selection activeCell="F13" sqref="F13"/>
    </sheetView>
  </sheetViews>
  <sheetFormatPr defaultRowHeight="15" x14ac:dyDescent="0.25"/>
  <cols>
    <col min="1" max="1" width="8.7109375" customWidth="1"/>
    <col min="2" max="2" width="32.5703125" customWidth="1"/>
    <col min="3" max="3" width="16" bestFit="1" customWidth="1"/>
    <col min="4" max="4" width="9.5703125" style="8" customWidth="1"/>
    <col min="5" max="5" width="12.5703125" customWidth="1"/>
    <col min="6" max="6" width="8.85546875" bestFit="1" customWidth="1"/>
    <col min="7" max="7" width="10.7109375" bestFit="1" customWidth="1"/>
    <col min="8" max="8" width="12.140625" bestFit="1" customWidth="1"/>
    <col min="9" max="9" width="9.28515625" bestFit="1" customWidth="1"/>
    <col min="10" max="10" width="13" bestFit="1" customWidth="1"/>
    <col min="11" max="11" width="14.28515625" customWidth="1"/>
    <col min="12" max="12" width="13" bestFit="1" customWidth="1"/>
    <col min="223" max="223" width="8.7109375" customWidth="1"/>
    <col min="224" max="224" width="32.5703125" customWidth="1"/>
    <col min="225" max="225" width="16" bestFit="1" customWidth="1"/>
    <col min="226" max="226" width="9.5703125" customWidth="1"/>
    <col min="227" max="227" width="12.5703125" customWidth="1"/>
    <col min="228" max="228" width="8.85546875" bestFit="1" customWidth="1"/>
    <col min="229" max="229" width="10.7109375" bestFit="1" customWidth="1"/>
    <col min="230" max="230" width="12.140625" bestFit="1" customWidth="1"/>
    <col min="231" max="231" width="9.28515625" bestFit="1" customWidth="1"/>
    <col min="232" max="232" width="13" bestFit="1" customWidth="1"/>
    <col min="233" max="233" width="11.7109375" customWidth="1"/>
    <col min="234" max="234" width="13" bestFit="1" customWidth="1"/>
    <col min="479" max="479" width="8.7109375" customWidth="1"/>
    <col min="480" max="480" width="32.5703125" customWidth="1"/>
    <col min="481" max="481" width="16" bestFit="1" customWidth="1"/>
    <col min="482" max="482" width="9.5703125" customWidth="1"/>
    <col min="483" max="483" width="12.5703125" customWidth="1"/>
    <col min="484" max="484" width="8.85546875" bestFit="1" customWidth="1"/>
    <col min="485" max="485" width="10.7109375" bestFit="1" customWidth="1"/>
    <col min="486" max="486" width="12.140625" bestFit="1" customWidth="1"/>
    <col min="487" max="487" width="9.28515625" bestFit="1" customWidth="1"/>
    <col min="488" max="488" width="13" bestFit="1" customWidth="1"/>
    <col min="489" max="489" width="11.7109375" customWidth="1"/>
    <col min="490" max="490" width="13" bestFit="1" customWidth="1"/>
    <col min="735" max="735" width="8.7109375" customWidth="1"/>
    <col min="736" max="736" width="32.5703125" customWidth="1"/>
    <col min="737" max="737" width="16" bestFit="1" customWidth="1"/>
    <col min="738" max="738" width="9.5703125" customWidth="1"/>
    <col min="739" max="739" width="12.5703125" customWidth="1"/>
    <col min="740" max="740" width="8.85546875" bestFit="1" customWidth="1"/>
    <col min="741" max="741" width="10.7109375" bestFit="1" customWidth="1"/>
    <col min="742" max="742" width="12.140625" bestFit="1" customWidth="1"/>
    <col min="743" max="743" width="9.28515625" bestFit="1" customWidth="1"/>
    <col min="744" max="744" width="13" bestFit="1" customWidth="1"/>
    <col min="745" max="745" width="11.7109375" customWidth="1"/>
    <col min="746" max="746" width="13" bestFit="1" customWidth="1"/>
    <col min="991" max="991" width="8.7109375" customWidth="1"/>
    <col min="992" max="992" width="32.5703125" customWidth="1"/>
    <col min="993" max="993" width="16" bestFit="1" customWidth="1"/>
    <col min="994" max="994" width="9.5703125" customWidth="1"/>
    <col min="995" max="995" width="12.5703125" customWidth="1"/>
    <col min="996" max="996" width="8.85546875" bestFit="1" customWidth="1"/>
    <col min="997" max="997" width="10.7109375" bestFit="1" customWidth="1"/>
    <col min="998" max="998" width="12.140625" bestFit="1" customWidth="1"/>
    <col min="999" max="999" width="9.28515625" bestFit="1" customWidth="1"/>
    <col min="1000" max="1000" width="13" bestFit="1" customWidth="1"/>
    <col min="1001" max="1001" width="11.7109375" customWidth="1"/>
    <col min="1002" max="1002" width="13" bestFit="1" customWidth="1"/>
    <col min="1247" max="1247" width="8.7109375" customWidth="1"/>
    <col min="1248" max="1248" width="32.5703125" customWidth="1"/>
    <col min="1249" max="1249" width="16" bestFit="1" customWidth="1"/>
    <col min="1250" max="1250" width="9.5703125" customWidth="1"/>
    <col min="1251" max="1251" width="12.5703125" customWidth="1"/>
    <col min="1252" max="1252" width="8.85546875" bestFit="1" customWidth="1"/>
    <col min="1253" max="1253" width="10.7109375" bestFit="1" customWidth="1"/>
    <col min="1254" max="1254" width="12.140625" bestFit="1" customWidth="1"/>
    <col min="1255" max="1255" width="9.28515625" bestFit="1" customWidth="1"/>
    <col min="1256" max="1256" width="13" bestFit="1" customWidth="1"/>
    <col min="1257" max="1257" width="11.7109375" customWidth="1"/>
    <col min="1258" max="1258" width="13" bestFit="1" customWidth="1"/>
    <col min="1503" max="1503" width="8.7109375" customWidth="1"/>
    <col min="1504" max="1504" width="32.5703125" customWidth="1"/>
    <col min="1505" max="1505" width="16" bestFit="1" customWidth="1"/>
    <col min="1506" max="1506" width="9.5703125" customWidth="1"/>
    <col min="1507" max="1507" width="12.5703125" customWidth="1"/>
    <col min="1508" max="1508" width="8.85546875" bestFit="1" customWidth="1"/>
    <col min="1509" max="1509" width="10.7109375" bestFit="1" customWidth="1"/>
    <col min="1510" max="1510" width="12.140625" bestFit="1" customWidth="1"/>
    <col min="1511" max="1511" width="9.28515625" bestFit="1" customWidth="1"/>
    <col min="1512" max="1512" width="13" bestFit="1" customWidth="1"/>
    <col min="1513" max="1513" width="11.7109375" customWidth="1"/>
    <col min="1514" max="1514" width="13" bestFit="1" customWidth="1"/>
    <col min="1759" max="1759" width="8.7109375" customWidth="1"/>
    <col min="1760" max="1760" width="32.5703125" customWidth="1"/>
    <col min="1761" max="1761" width="16" bestFit="1" customWidth="1"/>
    <col min="1762" max="1762" width="9.5703125" customWidth="1"/>
    <col min="1763" max="1763" width="12.5703125" customWidth="1"/>
    <col min="1764" max="1764" width="8.85546875" bestFit="1" customWidth="1"/>
    <col min="1765" max="1765" width="10.7109375" bestFit="1" customWidth="1"/>
    <col min="1766" max="1766" width="12.140625" bestFit="1" customWidth="1"/>
    <col min="1767" max="1767" width="9.28515625" bestFit="1" customWidth="1"/>
    <col min="1768" max="1768" width="13" bestFit="1" customWidth="1"/>
    <col min="1769" max="1769" width="11.7109375" customWidth="1"/>
    <col min="1770" max="1770" width="13" bestFit="1" customWidth="1"/>
    <col min="2015" max="2015" width="8.7109375" customWidth="1"/>
    <col min="2016" max="2016" width="32.5703125" customWidth="1"/>
    <col min="2017" max="2017" width="16" bestFit="1" customWidth="1"/>
    <col min="2018" max="2018" width="9.5703125" customWidth="1"/>
    <col min="2019" max="2019" width="12.5703125" customWidth="1"/>
    <col min="2020" max="2020" width="8.85546875" bestFit="1" customWidth="1"/>
    <col min="2021" max="2021" width="10.7109375" bestFit="1" customWidth="1"/>
    <col min="2022" max="2022" width="12.140625" bestFit="1" customWidth="1"/>
    <col min="2023" max="2023" width="9.28515625" bestFit="1" customWidth="1"/>
    <col min="2024" max="2024" width="13" bestFit="1" customWidth="1"/>
    <col min="2025" max="2025" width="11.7109375" customWidth="1"/>
    <col min="2026" max="2026" width="13" bestFit="1" customWidth="1"/>
    <col min="2271" max="2271" width="8.7109375" customWidth="1"/>
    <col min="2272" max="2272" width="32.5703125" customWidth="1"/>
    <col min="2273" max="2273" width="16" bestFit="1" customWidth="1"/>
    <col min="2274" max="2274" width="9.5703125" customWidth="1"/>
    <col min="2275" max="2275" width="12.5703125" customWidth="1"/>
    <col min="2276" max="2276" width="8.85546875" bestFit="1" customWidth="1"/>
    <col min="2277" max="2277" width="10.7109375" bestFit="1" customWidth="1"/>
    <col min="2278" max="2278" width="12.140625" bestFit="1" customWidth="1"/>
    <col min="2279" max="2279" width="9.28515625" bestFit="1" customWidth="1"/>
    <col min="2280" max="2280" width="13" bestFit="1" customWidth="1"/>
    <col min="2281" max="2281" width="11.7109375" customWidth="1"/>
    <col min="2282" max="2282" width="13" bestFit="1" customWidth="1"/>
    <col min="2527" max="2527" width="8.7109375" customWidth="1"/>
    <col min="2528" max="2528" width="32.5703125" customWidth="1"/>
    <col min="2529" max="2529" width="16" bestFit="1" customWidth="1"/>
    <col min="2530" max="2530" width="9.5703125" customWidth="1"/>
    <col min="2531" max="2531" width="12.5703125" customWidth="1"/>
    <col min="2532" max="2532" width="8.85546875" bestFit="1" customWidth="1"/>
    <col min="2533" max="2533" width="10.7109375" bestFit="1" customWidth="1"/>
    <col min="2534" max="2534" width="12.140625" bestFit="1" customWidth="1"/>
    <col min="2535" max="2535" width="9.28515625" bestFit="1" customWidth="1"/>
    <col min="2536" max="2536" width="13" bestFit="1" customWidth="1"/>
    <col min="2537" max="2537" width="11.7109375" customWidth="1"/>
    <col min="2538" max="2538" width="13" bestFit="1" customWidth="1"/>
    <col min="2783" max="2783" width="8.7109375" customWidth="1"/>
    <col min="2784" max="2784" width="32.5703125" customWidth="1"/>
    <col min="2785" max="2785" width="16" bestFit="1" customWidth="1"/>
    <col min="2786" max="2786" width="9.5703125" customWidth="1"/>
    <col min="2787" max="2787" width="12.5703125" customWidth="1"/>
    <col min="2788" max="2788" width="8.85546875" bestFit="1" customWidth="1"/>
    <col min="2789" max="2789" width="10.7109375" bestFit="1" customWidth="1"/>
    <col min="2790" max="2790" width="12.140625" bestFit="1" customWidth="1"/>
    <col min="2791" max="2791" width="9.28515625" bestFit="1" customWidth="1"/>
    <col min="2792" max="2792" width="13" bestFit="1" customWidth="1"/>
    <col min="2793" max="2793" width="11.7109375" customWidth="1"/>
    <col min="2794" max="2794" width="13" bestFit="1" customWidth="1"/>
    <col min="3039" max="3039" width="8.7109375" customWidth="1"/>
    <col min="3040" max="3040" width="32.5703125" customWidth="1"/>
    <col min="3041" max="3041" width="16" bestFit="1" customWidth="1"/>
    <col min="3042" max="3042" width="9.5703125" customWidth="1"/>
    <col min="3043" max="3043" width="12.5703125" customWidth="1"/>
    <col min="3044" max="3044" width="8.85546875" bestFit="1" customWidth="1"/>
    <col min="3045" max="3045" width="10.7109375" bestFit="1" customWidth="1"/>
    <col min="3046" max="3046" width="12.140625" bestFit="1" customWidth="1"/>
    <col min="3047" max="3047" width="9.28515625" bestFit="1" customWidth="1"/>
    <col min="3048" max="3048" width="13" bestFit="1" customWidth="1"/>
    <col min="3049" max="3049" width="11.7109375" customWidth="1"/>
    <col min="3050" max="3050" width="13" bestFit="1" customWidth="1"/>
    <col min="3295" max="3295" width="8.7109375" customWidth="1"/>
    <col min="3296" max="3296" width="32.5703125" customWidth="1"/>
    <col min="3297" max="3297" width="16" bestFit="1" customWidth="1"/>
    <col min="3298" max="3298" width="9.5703125" customWidth="1"/>
    <col min="3299" max="3299" width="12.5703125" customWidth="1"/>
    <col min="3300" max="3300" width="8.85546875" bestFit="1" customWidth="1"/>
    <col min="3301" max="3301" width="10.7109375" bestFit="1" customWidth="1"/>
    <col min="3302" max="3302" width="12.140625" bestFit="1" customWidth="1"/>
    <col min="3303" max="3303" width="9.28515625" bestFit="1" customWidth="1"/>
    <col min="3304" max="3304" width="13" bestFit="1" customWidth="1"/>
    <col min="3305" max="3305" width="11.7109375" customWidth="1"/>
    <col min="3306" max="3306" width="13" bestFit="1" customWidth="1"/>
    <col min="3551" max="3551" width="8.7109375" customWidth="1"/>
    <col min="3552" max="3552" width="32.5703125" customWidth="1"/>
    <col min="3553" max="3553" width="16" bestFit="1" customWidth="1"/>
    <col min="3554" max="3554" width="9.5703125" customWidth="1"/>
    <col min="3555" max="3555" width="12.5703125" customWidth="1"/>
    <col min="3556" max="3556" width="8.85546875" bestFit="1" customWidth="1"/>
    <col min="3557" max="3557" width="10.7109375" bestFit="1" customWidth="1"/>
    <col min="3558" max="3558" width="12.140625" bestFit="1" customWidth="1"/>
    <col min="3559" max="3559" width="9.28515625" bestFit="1" customWidth="1"/>
    <col min="3560" max="3560" width="13" bestFit="1" customWidth="1"/>
    <col min="3561" max="3561" width="11.7109375" customWidth="1"/>
    <col min="3562" max="3562" width="13" bestFit="1" customWidth="1"/>
    <col min="3807" max="3807" width="8.7109375" customWidth="1"/>
    <col min="3808" max="3808" width="32.5703125" customWidth="1"/>
    <col min="3809" max="3809" width="16" bestFit="1" customWidth="1"/>
    <col min="3810" max="3810" width="9.5703125" customWidth="1"/>
    <col min="3811" max="3811" width="12.5703125" customWidth="1"/>
    <col min="3812" max="3812" width="8.85546875" bestFit="1" customWidth="1"/>
    <col min="3813" max="3813" width="10.7109375" bestFit="1" customWidth="1"/>
    <col min="3814" max="3814" width="12.140625" bestFit="1" customWidth="1"/>
    <col min="3815" max="3815" width="9.28515625" bestFit="1" customWidth="1"/>
    <col min="3816" max="3816" width="13" bestFit="1" customWidth="1"/>
    <col min="3817" max="3817" width="11.7109375" customWidth="1"/>
    <col min="3818" max="3818" width="13" bestFit="1" customWidth="1"/>
    <col min="4063" max="4063" width="8.7109375" customWidth="1"/>
    <col min="4064" max="4064" width="32.5703125" customWidth="1"/>
    <col min="4065" max="4065" width="16" bestFit="1" customWidth="1"/>
    <col min="4066" max="4066" width="9.5703125" customWidth="1"/>
    <col min="4067" max="4067" width="12.5703125" customWidth="1"/>
    <col min="4068" max="4068" width="8.85546875" bestFit="1" customWidth="1"/>
    <col min="4069" max="4069" width="10.7109375" bestFit="1" customWidth="1"/>
    <col min="4070" max="4070" width="12.140625" bestFit="1" customWidth="1"/>
    <col min="4071" max="4071" width="9.28515625" bestFit="1" customWidth="1"/>
    <col min="4072" max="4072" width="13" bestFit="1" customWidth="1"/>
    <col min="4073" max="4073" width="11.7109375" customWidth="1"/>
    <col min="4074" max="4074" width="13" bestFit="1" customWidth="1"/>
    <col min="4319" max="4319" width="8.7109375" customWidth="1"/>
    <col min="4320" max="4320" width="32.5703125" customWidth="1"/>
    <col min="4321" max="4321" width="16" bestFit="1" customWidth="1"/>
    <col min="4322" max="4322" width="9.5703125" customWidth="1"/>
    <col min="4323" max="4323" width="12.5703125" customWidth="1"/>
    <col min="4324" max="4324" width="8.85546875" bestFit="1" customWidth="1"/>
    <col min="4325" max="4325" width="10.7109375" bestFit="1" customWidth="1"/>
    <col min="4326" max="4326" width="12.140625" bestFit="1" customWidth="1"/>
    <col min="4327" max="4327" width="9.28515625" bestFit="1" customWidth="1"/>
    <col min="4328" max="4328" width="13" bestFit="1" customWidth="1"/>
    <col min="4329" max="4329" width="11.7109375" customWidth="1"/>
    <col min="4330" max="4330" width="13" bestFit="1" customWidth="1"/>
    <col min="4575" max="4575" width="8.7109375" customWidth="1"/>
    <col min="4576" max="4576" width="32.5703125" customWidth="1"/>
    <col min="4577" max="4577" width="16" bestFit="1" customWidth="1"/>
    <col min="4578" max="4578" width="9.5703125" customWidth="1"/>
    <col min="4579" max="4579" width="12.5703125" customWidth="1"/>
    <col min="4580" max="4580" width="8.85546875" bestFit="1" customWidth="1"/>
    <col min="4581" max="4581" width="10.7109375" bestFit="1" customWidth="1"/>
    <col min="4582" max="4582" width="12.140625" bestFit="1" customWidth="1"/>
    <col min="4583" max="4583" width="9.28515625" bestFit="1" customWidth="1"/>
    <col min="4584" max="4584" width="13" bestFit="1" customWidth="1"/>
    <col min="4585" max="4585" width="11.7109375" customWidth="1"/>
    <col min="4586" max="4586" width="13" bestFit="1" customWidth="1"/>
    <col min="4831" max="4831" width="8.7109375" customWidth="1"/>
    <col min="4832" max="4832" width="32.5703125" customWidth="1"/>
    <col min="4833" max="4833" width="16" bestFit="1" customWidth="1"/>
    <col min="4834" max="4834" width="9.5703125" customWidth="1"/>
    <col min="4835" max="4835" width="12.5703125" customWidth="1"/>
    <col min="4836" max="4836" width="8.85546875" bestFit="1" customWidth="1"/>
    <col min="4837" max="4837" width="10.7109375" bestFit="1" customWidth="1"/>
    <col min="4838" max="4838" width="12.140625" bestFit="1" customWidth="1"/>
    <col min="4839" max="4839" width="9.28515625" bestFit="1" customWidth="1"/>
    <col min="4840" max="4840" width="13" bestFit="1" customWidth="1"/>
    <col min="4841" max="4841" width="11.7109375" customWidth="1"/>
    <col min="4842" max="4842" width="13" bestFit="1" customWidth="1"/>
    <col min="5087" max="5087" width="8.7109375" customWidth="1"/>
    <col min="5088" max="5088" width="32.5703125" customWidth="1"/>
    <col min="5089" max="5089" width="16" bestFit="1" customWidth="1"/>
    <col min="5090" max="5090" width="9.5703125" customWidth="1"/>
    <col min="5091" max="5091" width="12.5703125" customWidth="1"/>
    <col min="5092" max="5092" width="8.85546875" bestFit="1" customWidth="1"/>
    <col min="5093" max="5093" width="10.7109375" bestFit="1" customWidth="1"/>
    <col min="5094" max="5094" width="12.140625" bestFit="1" customWidth="1"/>
    <col min="5095" max="5095" width="9.28515625" bestFit="1" customWidth="1"/>
    <col min="5096" max="5096" width="13" bestFit="1" customWidth="1"/>
    <col min="5097" max="5097" width="11.7109375" customWidth="1"/>
    <col min="5098" max="5098" width="13" bestFit="1" customWidth="1"/>
    <col min="5343" max="5343" width="8.7109375" customWidth="1"/>
    <col min="5344" max="5344" width="32.5703125" customWidth="1"/>
    <col min="5345" max="5345" width="16" bestFit="1" customWidth="1"/>
    <col min="5346" max="5346" width="9.5703125" customWidth="1"/>
    <col min="5347" max="5347" width="12.5703125" customWidth="1"/>
    <col min="5348" max="5348" width="8.85546875" bestFit="1" customWidth="1"/>
    <col min="5349" max="5349" width="10.7109375" bestFit="1" customWidth="1"/>
    <col min="5350" max="5350" width="12.140625" bestFit="1" customWidth="1"/>
    <col min="5351" max="5351" width="9.28515625" bestFit="1" customWidth="1"/>
    <col min="5352" max="5352" width="13" bestFit="1" customWidth="1"/>
    <col min="5353" max="5353" width="11.7109375" customWidth="1"/>
    <col min="5354" max="5354" width="13" bestFit="1" customWidth="1"/>
    <col min="5599" max="5599" width="8.7109375" customWidth="1"/>
    <col min="5600" max="5600" width="32.5703125" customWidth="1"/>
    <col min="5601" max="5601" width="16" bestFit="1" customWidth="1"/>
    <col min="5602" max="5602" width="9.5703125" customWidth="1"/>
    <col min="5603" max="5603" width="12.5703125" customWidth="1"/>
    <col min="5604" max="5604" width="8.85546875" bestFit="1" customWidth="1"/>
    <col min="5605" max="5605" width="10.7109375" bestFit="1" customWidth="1"/>
    <col min="5606" max="5606" width="12.140625" bestFit="1" customWidth="1"/>
    <col min="5607" max="5607" width="9.28515625" bestFit="1" customWidth="1"/>
    <col min="5608" max="5608" width="13" bestFit="1" customWidth="1"/>
    <col min="5609" max="5609" width="11.7109375" customWidth="1"/>
    <col min="5610" max="5610" width="13" bestFit="1" customWidth="1"/>
    <col min="5855" max="5855" width="8.7109375" customWidth="1"/>
    <col min="5856" max="5856" width="32.5703125" customWidth="1"/>
    <col min="5857" max="5857" width="16" bestFit="1" customWidth="1"/>
    <col min="5858" max="5858" width="9.5703125" customWidth="1"/>
    <col min="5859" max="5859" width="12.5703125" customWidth="1"/>
    <col min="5860" max="5860" width="8.85546875" bestFit="1" customWidth="1"/>
    <col min="5861" max="5861" width="10.7109375" bestFit="1" customWidth="1"/>
    <col min="5862" max="5862" width="12.140625" bestFit="1" customWidth="1"/>
    <col min="5863" max="5863" width="9.28515625" bestFit="1" customWidth="1"/>
    <col min="5864" max="5864" width="13" bestFit="1" customWidth="1"/>
    <col min="5865" max="5865" width="11.7109375" customWidth="1"/>
    <col min="5866" max="5866" width="13" bestFit="1" customWidth="1"/>
    <col min="6111" max="6111" width="8.7109375" customWidth="1"/>
    <col min="6112" max="6112" width="32.5703125" customWidth="1"/>
    <col min="6113" max="6113" width="16" bestFit="1" customWidth="1"/>
    <col min="6114" max="6114" width="9.5703125" customWidth="1"/>
    <col min="6115" max="6115" width="12.5703125" customWidth="1"/>
    <col min="6116" max="6116" width="8.85546875" bestFit="1" customWidth="1"/>
    <col min="6117" max="6117" width="10.7109375" bestFit="1" customWidth="1"/>
    <col min="6118" max="6118" width="12.140625" bestFit="1" customWidth="1"/>
    <col min="6119" max="6119" width="9.28515625" bestFit="1" customWidth="1"/>
    <col min="6120" max="6120" width="13" bestFit="1" customWidth="1"/>
    <col min="6121" max="6121" width="11.7109375" customWidth="1"/>
    <col min="6122" max="6122" width="13" bestFit="1" customWidth="1"/>
    <col min="6367" max="6367" width="8.7109375" customWidth="1"/>
    <col min="6368" max="6368" width="32.5703125" customWidth="1"/>
    <col min="6369" max="6369" width="16" bestFit="1" customWidth="1"/>
    <col min="6370" max="6370" width="9.5703125" customWidth="1"/>
    <col min="6371" max="6371" width="12.5703125" customWidth="1"/>
    <col min="6372" max="6372" width="8.85546875" bestFit="1" customWidth="1"/>
    <col min="6373" max="6373" width="10.7109375" bestFit="1" customWidth="1"/>
    <col min="6374" max="6374" width="12.140625" bestFit="1" customWidth="1"/>
    <col min="6375" max="6375" width="9.28515625" bestFit="1" customWidth="1"/>
    <col min="6376" max="6376" width="13" bestFit="1" customWidth="1"/>
    <col min="6377" max="6377" width="11.7109375" customWidth="1"/>
    <col min="6378" max="6378" width="13" bestFit="1" customWidth="1"/>
    <col min="6623" max="6623" width="8.7109375" customWidth="1"/>
    <col min="6624" max="6624" width="32.5703125" customWidth="1"/>
    <col min="6625" max="6625" width="16" bestFit="1" customWidth="1"/>
    <col min="6626" max="6626" width="9.5703125" customWidth="1"/>
    <col min="6627" max="6627" width="12.5703125" customWidth="1"/>
    <col min="6628" max="6628" width="8.85546875" bestFit="1" customWidth="1"/>
    <col min="6629" max="6629" width="10.7109375" bestFit="1" customWidth="1"/>
    <col min="6630" max="6630" width="12.140625" bestFit="1" customWidth="1"/>
    <col min="6631" max="6631" width="9.28515625" bestFit="1" customWidth="1"/>
    <col min="6632" max="6632" width="13" bestFit="1" customWidth="1"/>
    <col min="6633" max="6633" width="11.7109375" customWidth="1"/>
    <col min="6634" max="6634" width="13" bestFit="1" customWidth="1"/>
    <col min="6879" max="6879" width="8.7109375" customWidth="1"/>
    <col min="6880" max="6880" width="32.5703125" customWidth="1"/>
    <col min="6881" max="6881" width="16" bestFit="1" customWidth="1"/>
    <col min="6882" max="6882" width="9.5703125" customWidth="1"/>
    <col min="6883" max="6883" width="12.5703125" customWidth="1"/>
    <col min="6884" max="6884" width="8.85546875" bestFit="1" customWidth="1"/>
    <col min="6885" max="6885" width="10.7109375" bestFit="1" customWidth="1"/>
    <col min="6886" max="6886" width="12.140625" bestFit="1" customWidth="1"/>
    <col min="6887" max="6887" width="9.28515625" bestFit="1" customWidth="1"/>
    <col min="6888" max="6888" width="13" bestFit="1" customWidth="1"/>
    <col min="6889" max="6889" width="11.7109375" customWidth="1"/>
    <col min="6890" max="6890" width="13" bestFit="1" customWidth="1"/>
    <col min="7135" max="7135" width="8.7109375" customWidth="1"/>
    <col min="7136" max="7136" width="32.5703125" customWidth="1"/>
    <col min="7137" max="7137" width="16" bestFit="1" customWidth="1"/>
    <col min="7138" max="7138" width="9.5703125" customWidth="1"/>
    <col min="7139" max="7139" width="12.5703125" customWidth="1"/>
    <col min="7140" max="7140" width="8.85546875" bestFit="1" customWidth="1"/>
    <col min="7141" max="7141" width="10.7109375" bestFit="1" customWidth="1"/>
    <col min="7142" max="7142" width="12.140625" bestFit="1" customWidth="1"/>
    <col min="7143" max="7143" width="9.28515625" bestFit="1" customWidth="1"/>
    <col min="7144" max="7144" width="13" bestFit="1" customWidth="1"/>
    <col min="7145" max="7145" width="11.7109375" customWidth="1"/>
    <col min="7146" max="7146" width="13" bestFit="1" customWidth="1"/>
    <col min="7391" max="7391" width="8.7109375" customWidth="1"/>
    <col min="7392" max="7392" width="32.5703125" customWidth="1"/>
    <col min="7393" max="7393" width="16" bestFit="1" customWidth="1"/>
    <col min="7394" max="7394" width="9.5703125" customWidth="1"/>
    <col min="7395" max="7395" width="12.5703125" customWidth="1"/>
    <col min="7396" max="7396" width="8.85546875" bestFit="1" customWidth="1"/>
    <col min="7397" max="7397" width="10.7109375" bestFit="1" customWidth="1"/>
    <col min="7398" max="7398" width="12.140625" bestFit="1" customWidth="1"/>
    <col min="7399" max="7399" width="9.28515625" bestFit="1" customWidth="1"/>
    <col min="7400" max="7400" width="13" bestFit="1" customWidth="1"/>
    <col min="7401" max="7401" width="11.7109375" customWidth="1"/>
    <col min="7402" max="7402" width="13" bestFit="1" customWidth="1"/>
    <col min="7647" max="7647" width="8.7109375" customWidth="1"/>
    <col min="7648" max="7648" width="32.5703125" customWidth="1"/>
    <col min="7649" max="7649" width="16" bestFit="1" customWidth="1"/>
    <col min="7650" max="7650" width="9.5703125" customWidth="1"/>
    <col min="7651" max="7651" width="12.5703125" customWidth="1"/>
    <col min="7652" max="7652" width="8.85546875" bestFit="1" customWidth="1"/>
    <col min="7653" max="7653" width="10.7109375" bestFit="1" customWidth="1"/>
    <col min="7654" max="7654" width="12.140625" bestFit="1" customWidth="1"/>
    <col min="7655" max="7655" width="9.28515625" bestFit="1" customWidth="1"/>
    <col min="7656" max="7656" width="13" bestFit="1" customWidth="1"/>
    <col min="7657" max="7657" width="11.7109375" customWidth="1"/>
    <col min="7658" max="7658" width="13" bestFit="1" customWidth="1"/>
    <col min="7903" max="7903" width="8.7109375" customWidth="1"/>
    <col min="7904" max="7904" width="32.5703125" customWidth="1"/>
    <col min="7905" max="7905" width="16" bestFit="1" customWidth="1"/>
    <col min="7906" max="7906" width="9.5703125" customWidth="1"/>
    <col min="7907" max="7907" width="12.5703125" customWidth="1"/>
    <col min="7908" max="7908" width="8.85546875" bestFit="1" customWidth="1"/>
    <col min="7909" max="7909" width="10.7109375" bestFit="1" customWidth="1"/>
    <col min="7910" max="7910" width="12.140625" bestFit="1" customWidth="1"/>
    <col min="7911" max="7911" width="9.28515625" bestFit="1" customWidth="1"/>
    <col min="7912" max="7912" width="13" bestFit="1" customWidth="1"/>
    <col min="7913" max="7913" width="11.7109375" customWidth="1"/>
    <col min="7914" max="7914" width="13" bestFit="1" customWidth="1"/>
    <col min="8159" max="8159" width="8.7109375" customWidth="1"/>
    <col min="8160" max="8160" width="32.5703125" customWidth="1"/>
    <col min="8161" max="8161" width="16" bestFit="1" customWidth="1"/>
    <col min="8162" max="8162" width="9.5703125" customWidth="1"/>
    <col min="8163" max="8163" width="12.5703125" customWidth="1"/>
    <col min="8164" max="8164" width="8.85546875" bestFit="1" customWidth="1"/>
    <col min="8165" max="8165" width="10.7109375" bestFit="1" customWidth="1"/>
    <col min="8166" max="8166" width="12.140625" bestFit="1" customWidth="1"/>
    <col min="8167" max="8167" width="9.28515625" bestFit="1" customWidth="1"/>
    <col min="8168" max="8168" width="13" bestFit="1" customWidth="1"/>
    <col min="8169" max="8169" width="11.7109375" customWidth="1"/>
    <col min="8170" max="8170" width="13" bestFit="1" customWidth="1"/>
    <col min="8415" max="8415" width="8.7109375" customWidth="1"/>
    <col min="8416" max="8416" width="32.5703125" customWidth="1"/>
    <col min="8417" max="8417" width="16" bestFit="1" customWidth="1"/>
    <col min="8418" max="8418" width="9.5703125" customWidth="1"/>
    <col min="8419" max="8419" width="12.5703125" customWidth="1"/>
    <col min="8420" max="8420" width="8.85546875" bestFit="1" customWidth="1"/>
    <col min="8421" max="8421" width="10.7109375" bestFit="1" customWidth="1"/>
    <col min="8422" max="8422" width="12.140625" bestFit="1" customWidth="1"/>
    <col min="8423" max="8423" width="9.28515625" bestFit="1" customWidth="1"/>
    <col min="8424" max="8424" width="13" bestFit="1" customWidth="1"/>
    <col min="8425" max="8425" width="11.7109375" customWidth="1"/>
    <col min="8426" max="8426" width="13" bestFit="1" customWidth="1"/>
    <col min="8671" max="8671" width="8.7109375" customWidth="1"/>
    <col min="8672" max="8672" width="32.5703125" customWidth="1"/>
    <col min="8673" max="8673" width="16" bestFit="1" customWidth="1"/>
    <col min="8674" max="8674" width="9.5703125" customWidth="1"/>
    <col min="8675" max="8675" width="12.5703125" customWidth="1"/>
    <col min="8676" max="8676" width="8.85546875" bestFit="1" customWidth="1"/>
    <col min="8677" max="8677" width="10.7109375" bestFit="1" customWidth="1"/>
    <col min="8678" max="8678" width="12.140625" bestFit="1" customWidth="1"/>
    <col min="8679" max="8679" width="9.28515625" bestFit="1" customWidth="1"/>
    <col min="8680" max="8680" width="13" bestFit="1" customWidth="1"/>
    <col min="8681" max="8681" width="11.7109375" customWidth="1"/>
    <col min="8682" max="8682" width="13" bestFit="1" customWidth="1"/>
    <col min="8927" max="8927" width="8.7109375" customWidth="1"/>
    <col min="8928" max="8928" width="32.5703125" customWidth="1"/>
    <col min="8929" max="8929" width="16" bestFit="1" customWidth="1"/>
    <col min="8930" max="8930" width="9.5703125" customWidth="1"/>
    <col min="8931" max="8931" width="12.5703125" customWidth="1"/>
    <col min="8932" max="8932" width="8.85546875" bestFit="1" customWidth="1"/>
    <col min="8933" max="8933" width="10.7109375" bestFit="1" customWidth="1"/>
    <col min="8934" max="8934" width="12.140625" bestFit="1" customWidth="1"/>
    <col min="8935" max="8935" width="9.28515625" bestFit="1" customWidth="1"/>
    <col min="8936" max="8936" width="13" bestFit="1" customWidth="1"/>
    <col min="8937" max="8937" width="11.7109375" customWidth="1"/>
    <col min="8938" max="8938" width="13" bestFit="1" customWidth="1"/>
    <col min="9183" max="9183" width="8.7109375" customWidth="1"/>
    <col min="9184" max="9184" width="32.5703125" customWidth="1"/>
    <col min="9185" max="9185" width="16" bestFit="1" customWidth="1"/>
    <col min="9186" max="9186" width="9.5703125" customWidth="1"/>
    <col min="9187" max="9187" width="12.5703125" customWidth="1"/>
    <col min="9188" max="9188" width="8.85546875" bestFit="1" customWidth="1"/>
    <col min="9189" max="9189" width="10.7109375" bestFit="1" customWidth="1"/>
    <col min="9190" max="9190" width="12.140625" bestFit="1" customWidth="1"/>
    <col min="9191" max="9191" width="9.28515625" bestFit="1" customWidth="1"/>
    <col min="9192" max="9192" width="13" bestFit="1" customWidth="1"/>
    <col min="9193" max="9193" width="11.7109375" customWidth="1"/>
    <col min="9194" max="9194" width="13" bestFit="1" customWidth="1"/>
    <col min="9439" max="9439" width="8.7109375" customWidth="1"/>
    <col min="9440" max="9440" width="32.5703125" customWidth="1"/>
    <col min="9441" max="9441" width="16" bestFit="1" customWidth="1"/>
    <col min="9442" max="9442" width="9.5703125" customWidth="1"/>
    <col min="9443" max="9443" width="12.5703125" customWidth="1"/>
    <col min="9444" max="9444" width="8.85546875" bestFit="1" customWidth="1"/>
    <col min="9445" max="9445" width="10.7109375" bestFit="1" customWidth="1"/>
    <col min="9446" max="9446" width="12.140625" bestFit="1" customWidth="1"/>
    <col min="9447" max="9447" width="9.28515625" bestFit="1" customWidth="1"/>
    <col min="9448" max="9448" width="13" bestFit="1" customWidth="1"/>
    <col min="9449" max="9449" width="11.7109375" customWidth="1"/>
    <col min="9450" max="9450" width="13" bestFit="1" customWidth="1"/>
    <col min="9695" max="9695" width="8.7109375" customWidth="1"/>
    <col min="9696" max="9696" width="32.5703125" customWidth="1"/>
    <col min="9697" max="9697" width="16" bestFit="1" customWidth="1"/>
    <col min="9698" max="9698" width="9.5703125" customWidth="1"/>
    <col min="9699" max="9699" width="12.5703125" customWidth="1"/>
    <col min="9700" max="9700" width="8.85546875" bestFit="1" customWidth="1"/>
    <col min="9701" max="9701" width="10.7109375" bestFit="1" customWidth="1"/>
    <col min="9702" max="9702" width="12.140625" bestFit="1" customWidth="1"/>
    <col min="9703" max="9703" width="9.28515625" bestFit="1" customWidth="1"/>
    <col min="9704" max="9704" width="13" bestFit="1" customWidth="1"/>
    <col min="9705" max="9705" width="11.7109375" customWidth="1"/>
    <col min="9706" max="9706" width="13" bestFit="1" customWidth="1"/>
    <col min="9951" max="9951" width="8.7109375" customWidth="1"/>
    <col min="9952" max="9952" width="32.5703125" customWidth="1"/>
    <col min="9953" max="9953" width="16" bestFit="1" customWidth="1"/>
    <col min="9954" max="9954" width="9.5703125" customWidth="1"/>
    <col min="9955" max="9955" width="12.5703125" customWidth="1"/>
    <col min="9956" max="9956" width="8.85546875" bestFit="1" customWidth="1"/>
    <col min="9957" max="9957" width="10.7109375" bestFit="1" customWidth="1"/>
    <col min="9958" max="9958" width="12.140625" bestFit="1" customWidth="1"/>
    <col min="9959" max="9959" width="9.28515625" bestFit="1" customWidth="1"/>
    <col min="9960" max="9960" width="13" bestFit="1" customWidth="1"/>
    <col min="9961" max="9961" width="11.7109375" customWidth="1"/>
    <col min="9962" max="9962" width="13" bestFit="1" customWidth="1"/>
    <col min="10207" max="10207" width="8.7109375" customWidth="1"/>
    <col min="10208" max="10208" width="32.5703125" customWidth="1"/>
    <col min="10209" max="10209" width="16" bestFit="1" customWidth="1"/>
    <col min="10210" max="10210" width="9.5703125" customWidth="1"/>
    <col min="10211" max="10211" width="12.5703125" customWidth="1"/>
    <col min="10212" max="10212" width="8.85546875" bestFit="1" customWidth="1"/>
    <col min="10213" max="10213" width="10.7109375" bestFit="1" customWidth="1"/>
    <col min="10214" max="10214" width="12.140625" bestFit="1" customWidth="1"/>
    <col min="10215" max="10215" width="9.28515625" bestFit="1" customWidth="1"/>
    <col min="10216" max="10216" width="13" bestFit="1" customWidth="1"/>
    <col min="10217" max="10217" width="11.7109375" customWidth="1"/>
    <col min="10218" max="10218" width="13" bestFit="1" customWidth="1"/>
    <col min="10463" max="10463" width="8.7109375" customWidth="1"/>
    <col min="10464" max="10464" width="32.5703125" customWidth="1"/>
    <col min="10465" max="10465" width="16" bestFit="1" customWidth="1"/>
    <col min="10466" max="10466" width="9.5703125" customWidth="1"/>
    <col min="10467" max="10467" width="12.5703125" customWidth="1"/>
    <col min="10468" max="10468" width="8.85546875" bestFit="1" customWidth="1"/>
    <col min="10469" max="10469" width="10.7109375" bestFit="1" customWidth="1"/>
    <col min="10470" max="10470" width="12.140625" bestFit="1" customWidth="1"/>
    <col min="10471" max="10471" width="9.28515625" bestFit="1" customWidth="1"/>
    <col min="10472" max="10472" width="13" bestFit="1" customWidth="1"/>
    <col min="10473" max="10473" width="11.7109375" customWidth="1"/>
    <col min="10474" max="10474" width="13" bestFit="1" customWidth="1"/>
    <col min="10719" max="10719" width="8.7109375" customWidth="1"/>
    <col min="10720" max="10720" width="32.5703125" customWidth="1"/>
    <col min="10721" max="10721" width="16" bestFit="1" customWidth="1"/>
    <col min="10722" max="10722" width="9.5703125" customWidth="1"/>
    <col min="10723" max="10723" width="12.5703125" customWidth="1"/>
    <col min="10724" max="10724" width="8.85546875" bestFit="1" customWidth="1"/>
    <col min="10725" max="10725" width="10.7109375" bestFit="1" customWidth="1"/>
    <col min="10726" max="10726" width="12.140625" bestFit="1" customWidth="1"/>
    <col min="10727" max="10727" width="9.28515625" bestFit="1" customWidth="1"/>
    <col min="10728" max="10728" width="13" bestFit="1" customWidth="1"/>
    <col min="10729" max="10729" width="11.7109375" customWidth="1"/>
    <col min="10730" max="10730" width="13" bestFit="1" customWidth="1"/>
    <col min="10975" max="10975" width="8.7109375" customWidth="1"/>
    <col min="10976" max="10976" width="32.5703125" customWidth="1"/>
    <col min="10977" max="10977" width="16" bestFit="1" customWidth="1"/>
    <col min="10978" max="10978" width="9.5703125" customWidth="1"/>
    <col min="10979" max="10979" width="12.5703125" customWidth="1"/>
    <col min="10980" max="10980" width="8.85546875" bestFit="1" customWidth="1"/>
    <col min="10981" max="10981" width="10.7109375" bestFit="1" customWidth="1"/>
    <col min="10982" max="10982" width="12.140625" bestFit="1" customWidth="1"/>
    <col min="10983" max="10983" width="9.28515625" bestFit="1" customWidth="1"/>
    <col min="10984" max="10984" width="13" bestFit="1" customWidth="1"/>
    <col min="10985" max="10985" width="11.7109375" customWidth="1"/>
    <col min="10986" max="10986" width="13" bestFit="1" customWidth="1"/>
    <col min="11231" max="11231" width="8.7109375" customWidth="1"/>
    <col min="11232" max="11232" width="32.5703125" customWidth="1"/>
    <col min="11233" max="11233" width="16" bestFit="1" customWidth="1"/>
    <col min="11234" max="11234" width="9.5703125" customWidth="1"/>
    <col min="11235" max="11235" width="12.5703125" customWidth="1"/>
    <col min="11236" max="11236" width="8.85546875" bestFit="1" customWidth="1"/>
    <col min="11237" max="11237" width="10.7109375" bestFit="1" customWidth="1"/>
    <col min="11238" max="11238" width="12.140625" bestFit="1" customWidth="1"/>
    <col min="11239" max="11239" width="9.28515625" bestFit="1" customWidth="1"/>
    <col min="11240" max="11240" width="13" bestFit="1" customWidth="1"/>
    <col min="11241" max="11241" width="11.7109375" customWidth="1"/>
    <col min="11242" max="11242" width="13" bestFit="1" customWidth="1"/>
    <col min="11487" max="11487" width="8.7109375" customWidth="1"/>
    <col min="11488" max="11488" width="32.5703125" customWidth="1"/>
    <col min="11489" max="11489" width="16" bestFit="1" customWidth="1"/>
    <col min="11490" max="11490" width="9.5703125" customWidth="1"/>
    <col min="11491" max="11491" width="12.5703125" customWidth="1"/>
    <col min="11492" max="11492" width="8.85546875" bestFit="1" customWidth="1"/>
    <col min="11493" max="11493" width="10.7109375" bestFit="1" customWidth="1"/>
    <col min="11494" max="11494" width="12.140625" bestFit="1" customWidth="1"/>
    <col min="11495" max="11495" width="9.28515625" bestFit="1" customWidth="1"/>
    <col min="11496" max="11496" width="13" bestFit="1" customWidth="1"/>
    <col min="11497" max="11497" width="11.7109375" customWidth="1"/>
    <col min="11498" max="11498" width="13" bestFit="1" customWidth="1"/>
    <col min="11743" max="11743" width="8.7109375" customWidth="1"/>
    <col min="11744" max="11744" width="32.5703125" customWidth="1"/>
    <col min="11745" max="11745" width="16" bestFit="1" customWidth="1"/>
    <col min="11746" max="11746" width="9.5703125" customWidth="1"/>
    <col min="11747" max="11747" width="12.5703125" customWidth="1"/>
    <col min="11748" max="11748" width="8.85546875" bestFit="1" customWidth="1"/>
    <col min="11749" max="11749" width="10.7109375" bestFit="1" customWidth="1"/>
    <col min="11750" max="11750" width="12.140625" bestFit="1" customWidth="1"/>
    <col min="11751" max="11751" width="9.28515625" bestFit="1" customWidth="1"/>
    <col min="11752" max="11752" width="13" bestFit="1" customWidth="1"/>
    <col min="11753" max="11753" width="11.7109375" customWidth="1"/>
    <col min="11754" max="11754" width="13" bestFit="1" customWidth="1"/>
    <col min="11999" max="11999" width="8.7109375" customWidth="1"/>
    <col min="12000" max="12000" width="32.5703125" customWidth="1"/>
    <col min="12001" max="12001" width="16" bestFit="1" customWidth="1"/>
    <col min="12002" max="12002" width="9.5703125" customWidth="1"/>
    <col min="12003" max="12003" width="12.5703125" customWidth="1"/>
    <col min="12004" max="12004" width="8.85546875" bestFit="1" customWidth="1"/>
    <col min="12005" max="12005" width="10.7109375" bestFit="1" customWidth="1"/>
    <col min="12006" max="12006" width="12.140625" bestFit="1" customWidth="1"/>
    <col min="12007" max="12007" width="9.28515625" bestFit="1" customWidth="1"/>
    <col min="12008" max="12008" width="13" bestFit="1" customWidth="1"/>
    <col min="12009" max="12009" width="11.7109375" customWidth="1"/>
    <col min="12010" max="12010" width="13" bestFit="1" customWidth="1"/>
    <col min="12255" max="12255" width="8.7109375" customWidth="1"/>
    <col min="12256" max="12256" width="32.5703125" customWidth="1"/>
    <col min="12257" max="12257" width="16" bestFit="1" customWidth="1"/>
    <col min="12258" max="12258" width="9.5703125" customWidth="1"/>
    <col min="12259" max="12259" width="12.5703125" customWidth="1"/>
    <col min="12260" max="12260" width="8.85546875" bestFit="1" customWidth="1"/>
    <col min="12261" max="12261" width="10.7109375" bestFit="1" customWidth="1"/>
    <col min="12262" max="12262" width="12.140625" bestFit="1" customWidth="1"/>
    <col min="12263" max="12263" width="9.28515625" bestFit="1" customWidth="1"/>
    <col min="12264" max="12264" width="13" bestFit="1" customWidth="1"/>
    <col min="12265" max="12265" width="11.7109375" customWidth="1"/>
    <col min="12266" max="12266" width="13" bestFit="1" customWidth="1"/>
    <col min="12511" max="12511" width="8.7109375" customWidth="1"/>
    <col min="12512" max="12512" width="32.5703125" customWidth="1"/>
    <col min="12513" max="12513" width="16" bestFit="1" customWidth="1"/>
    <col min="12514" max="12514" width="9.5703125" customWidth="1"/>
    <col min="12515" max="12515" width="12.5703125" customWidth="1"/>
    <col min="12516" max="12516" width="8.85546875" bestFit="1" customWidth="1"/>
    <col min="12517" max="12517" width="10.7109375" bestFit="1" customWidth="1"/>
    <col min="12518" max="12518" width="12.140625" bestFit="1" customWidth="1"/>
    <col min="12519" max="12519" width="9.28515625" bestFit="1" customWidth="1"/>
    <col min="12520" max="12520" width="13" bestFit="1" customWidth="1"/>
    <col min="12521" max="12521" width="11.7109375" customWidth="1"/>
    <col min="12522" max="12522" width="13" bestFit="1" customWidth="1"/>
    <col min="12767" max="12767" width="8.7109375" customWidth="1"/>
    <col min="12768" max="12768" width="32.5703125" customWidth="1"/>
    <col min="12769" max="12769" width="16" bestFit="1" customWidth="1"/>
    <col min="12770" max="12770" width="9.5703125" customWidth="1"/>
    <col min="12771" max="12771" width="12.5703125" customWidth="1"/>
    <col min="12772" max="12772" width="8.85546875" bestFit="1" customWidth="1"/>
    <col min="12773" max="12773" width="10.7109375" bestFit="1" customWidth="1"/>
    <col min="12774" max="12774" width="12.140625" bestFit="1" customWidth="1"/>
    <col min="12775" max="12775" width="9.28515625" bestFit="1" customWidth="1"/>
    <col min="12776" max="12776" width="13" bestFit="1" customWidth="1"/>
    <col min="12777" max="12777" width="11.7109375" customWidth="1"/>
    <col min="12778" max="12778" width="13" bestFit="1" customWidth="1"/>
    <col min="13023" max="13023" width="8.7109375" customWidth="1"/>
    <col min="13024" max="13024" width="32.5703125" customWidth="1"/>
    <col min="13025" max="13025" width="16" bestFit="1" customWidth="1"/>
    <col min="13026" max="13026" width="9.5703125" customWidth="1"/>
    <col min="13027" max="13027" width="12.5703125" customWidth="1"/>
    <col min="13028" max="13028" width="8.85546875" bestFit="1" customWidth="1"/>
    <col min="13029" max="13029" width="10.7109375" bestFit="1" customWidth="1"/>
    <col min="13030" max="13030" width="12.140625" bestFit="1" customWidth="1"/>
    <col min="13031" max="13031" width="9.28515625" bestFit="1" customWidth="1"/>
    <col min="13032" max="13032" width="13" bestFit="1" customWidth="1"/>
    <col min="13033" max="13033" width="11.7109375" customWidth="1"/>
    <col min="13034" max="13034" width="13" bestFit="1" customWidth="1"/>
    <col min="13279" max="13279" width="8.7109375" customWidth="1"/>
    <col min="13280" max="13280" width="32.5703125" customWidth="1"/>
    <col min="13281" max="13281" width="16" bestFit="1" customWidth="1"/>
    <col min="13282" max="13282" width="9.5703125" customWidth="1"/>
    <col min="13283" max="13283" width="12.5703125" customWidth="1"/>
    <col min="13284" max="13284" width="8.85546875" bestFit="1" customWidth="1"/>
    <col min="13285" max="13285" width="10.7109375" bestFit="1" customWidth="1"/>
    <col min="13286" max="13286" width="12.140625" bestFit="1" customWidth="1"/>
    <col min="13287" max="13287" width="9.28515625" bestFit="1" customWidth="1"/>
    <col min="13288" max="13288" width="13" bestFit="1" customWidth="1"/>
    <col min="13289" max="13289" width="11.7109375" customWidth="1"/>
    <col min="13290" max="13290" width="13" bestFit="1" customWidth="1"/>
    <col min="13535" max="13535" width="8.7109375" customWidth="1"/>
    <col min="13536" max="13536" width="32.5703125" customWidth="1"/>
    <col min="13537" max="13537" width="16" bestFit="1" customWidth="1"/>
    <col min="13538" max="13538" width="9.5703125" customWidth="1"/>
    <col min="13539" max="13539" width="12.5703125" customWidth="1"/>
    <col min="13540" max="13540" width="8.85546875" bestFit="1" customWidth="1"/>
    <col min="13541" max="13541" width="10.7109375" bestFit="1" customWidth="1"/>
    <col min="13542" max="13542" width="12.140625" bestFit="1" customWidth="1"/>
    <col min="13543" max="13543" width="9.28515625" bestFit="1" customWidth="1"/>
    <col min="13544" max="13544" width="13" bestFit="1" customWidth="1"/>
    <col min="13545" max="13545" width="11.7109375" customWidth="1"/>
    <col min="13546" max="13546" width="13" bestFit="1" customWidth="1"/>
    <col min="13791" max="13791" width="8.7109375" customWidth="1"/>
    <col min="13792" max="13792" width="32.5703125" customWidth="1"/>
    <col min="13793" max="13793" width="16" bestFit="1" customWidth="1"/>
    <col min="13794" max="13794" width="9.5703125" customWidth="1"/>
    <col min="13795" max="13795" width="12.5703125" customWidth="1"/>
    <col min="13796" max="13796" width="8.85546875" bestFit="1" customWidth="1"/>
    <col min="13797" max="13797" width="10.7109375" bestFit="1" customWidth="1"/>
    <col min="13798" max="13798" width="12.140625" bestFit="1" customWidth="1"/>
    <col min="13799" max="13799" width="9.28515625" bestFit="1" customWidth="1"/>
    <col min="13800" max="13800" width="13" bestFit="1" customWidth="1"/>
    <col min="13801" max="13801" width="11.7109375" customWidth="1"/>
    <col min="13802" max="13802" width="13" bestFit="1" customWidth="1"/>
    <col min="14047" max="14047" width="8.7109375" customWidth="1"/>
    <col min="14048" max="14048" width="32.5703125" customWidth="1"/>
    <col min="14049" max="14049" width="16" bestFit="1" customWidth="1"/>
    <col min="14050" max="14050" width="9.5703125" customWidth="1"/>
    <col min="14051" max="14051" width="12.5703125" customWidth="1"/>
    <col min="14052" max="14052" width="8.85546875" bestFit="1" customWidth="1"/>
    <col min="14053" max="14053" width="10.7109375" bestFit="1" customWidth="1"/>
    <col min="14054" max="14054" width="12.140625" bestFit="1" customWidth="1"/>
    <col min="14055" max="14055" width="9.28515625" bestFit="1" customWidth="1"/>
    <col min="14056" max="14056" width="13" bestFit="1" customWidth="1"/>
    <col min="14057" max="14057" width="11.7109375" customWidth="1"/>
    <col min="14058" max="14058" width="13" bestFit="1" customWidth="1"/>
    <col min="14303" max="14303" width="8.7109375" customWidth="1"/>
    <col min="14304" max="14304" width="32.5703125" customWidth="1"/>
    <col min="14305" max="14305" width="16" bestFit="1" customWidth="1"/>
    <col min="14306" max="14306" width="9.5703125" customWidth="1"/>
    <col min="14307" max="14307" width="12.5703125" customWidth="1"/>
    <col min="14308" max="14308" width="8.85546875" bestFit="1" customWidth="1"/>
    <col min="14309" max="14309" width="10.7109375" bestFit="1" customWidth="1"/>
    <col min="14310" max="14310" width="12.140625" bestFit="1" customWidth="1"/>
    <col min="14311" max="14311" width="9.28515625" bestFit="1" customWidth="1"/>
    <col min="14312" max="14312" width="13" bestFit="1" customWidth="1"/>
    <col min="14313" max="14313" width="11.7109375" customWidth="1"/>
    <col min="14314" max="14314" width="13" bestFit="1" customWidth="1"/>
    <col min="14559" max="14559" width="8.7109375" customWidth="1"/>
    <col min="14560" max="14560" width="32.5703125" customWidth="1"/>
    <col min="14561" max="14561" width="16" bestFit="1" customWidth="1"/>
    <col min="14562" max="14562" width="9.5703125" customWidth="1"/>
    <col min="14563" max="14563" width="12.5703125" customWidth="1"/>
    <col min="14564" max="14564" width="8.85546875" bestFit="1" customWidth="1"/>
    <col min="14565" max="14565" width="10.7109375" bestFit="1" customWidth="1"/>
    <col min="14566" max="14566" width="12.140625" bestFit="1" customWidth="1"/>
    <col min="14567" max="14567" width="9.28515625" bestFit="1" customWidth="1"/>
    <col min="14568" max="14568" width="13" bestFit="1" customWidth="1"/>
    <col min="14569" max="14569" width="11.7109375" customWidth="1"/>
    <col min="14570" max="14570" width="13" bestFit="1" customWidth="1"/>
    <col min="14815" max="14815" width="8.7109375" customWidth="1"/>
    <col min="14816" max="14816" width="32.5703125" customWidth="1"/>
    <col min="14817" max="14817" width="16" bestFit="1" customWidth="1"/>
    <col min="14818" max="14818" width="9.5703125" customWidth="1"/>
    <col min="14819" max="14819" width="12.5703125" customWidth="1"/>
    <col min="14820" max="14820" width="8.85546875" bestFit="1" customWidth="1"/>
    <col min="14821" max="14821" width="10.7109375" bestFit="1" customWidth="1"/>
    <col min="14822" max="14822" width="12.140625" bestFit="1" customWidth="1"/>
    <col min="14823" max="14823" width="9.28515625" bestFit="1" customWidth="1"/>
    <col min="14824" max="14824" width="13" bestFit="1" customWidth="1"/>
    <col min="14825" max="14825" width="11.7109375" customWidth="1"/>
    <col min="14826" max="14826" width="13" bestFit="1" customWidth="1"/>
    <col min="15071" max="15071" width="8.7109375" customWidth="1"/>
    <col min="15072" max="15072" width="32.5703125" customWidth="1"/>
    <col min="15073" max="15073" width="16" bestFit="1" customWidth="1"/>
    <col min="15074" max="15074" width="9.5703125" customWidth="1"/>
    <col min="15075" max="15075" width="12.5703125" customWidth="1"/>
    <col min="15076" max="15076" width="8.85546875" bestFit="1" customWidth="1"/>
    <col min="15077" max="15077" width="10.7109375" bestFit="1" customWidth="1"/>
    <col min="15078" max="15078" width="12.140625" bestFit="1" customWidth="1"/>
    <col min="15079" max="15079" width="9.28515625" bestFit="1" customWidth="1"/>
    <col min="15080" max="15080" width="13" bestFit="1" customWidth="1"/>
    <col min="15081" max="15081" width="11.7109375" customWidth="1"/>
    <col min="15082" max="15082" width="13" bestFit="1" customWidth="1"/>
    <col min="15327" max="15327" width="8.7109375" customWidth="1"/>
    <col min="15328" max="15328" width="32.5703125" customWidth="1"/>
    <col min="15329" max="15329" width="16" bestFit="1" customWidth="1"/>
    <col min="15330" max="15330" width="9.5703125" customWidth="1"/>
    <col min="15331" max="15331" width="12.5703125" customWidth="1"/>
    <col min="15332" max="15332" width="8.85546875" bestFit="1" customWidth="1"/>
    <col min="15333" max="15333" width="10.7109375" bestFit="1" customWidth="1"/>
    <col min="15334" max="15334" width="12.140625" bestFit="1" customWidth="1"/>
    <col min="15335" max="15335" width="9.28515625" bestFit="1" customWidth="1"/>
    <col min="15336" max="15336" width="13" bestFit="1" customWidth="1"/>
    <col min="15337" max="15337" width="11.7109375" customWidth="1"/>
    <col min="15338" max="15338" width="13" bestFit="1" customWidth="1"/>
    <col min="15583" max="15583" width="8.7109375" customWidth="1"/>
    <col min="15584" max="15584" width="32.5703125" customWidth="1"/>
    <col min="15585" max="15585" width="16" bestFit="1" customWidth="1"/>
    <col min="15586" max="15586" width="9.5703125" customWidth="1"/>
    <col min="15587" max="15587" width="12.5703125" customWidth="1"/>
    <col min="15588" max="15588" width="8.85546875" bestFit="1" customWidth="1"/>
    <col min="15589" max="15589" width="10.7109375" bestFit="1" customWidth="1"/>
    <col min="15590" max="15590" width="12.140625" bestFit="1" customWidth="1"/>
    <col min="15591" max="15591" width="9.28515625" bestFit="1" customWidth="1"/>
    <col min="15592" max="15592" width="13" bestFit="1" customWidth="1"/>
    <col min="15593" max="15593" width="11.7109375" customWidth="1"/>
    <col min="15594" max="15594" width="13" bestFit="1" customWidth="1"/>
    <col min="15839" max="15839" width="8.7109375" customWidth="1"/>
    <col min="15840" max="15840" width="32.5703125" customWidth="1"/>
    <col min="15841" max="15841" width="16" bestFit="1" customWidth="1"/>
    <col min="15842" max="15842" width="9.5703125" customWidth="1"/>
    <col min="15843" max="15843" width="12.5703125" customWidth="1"/>
    <col min="15844" max="15844" width="8.85546875" bestFit="1" customWidth="1"/>
    <col min="15845" max="15845" width="10.7109375" bestFit="1" customWidth="1"/>
    <col min="15846" max="15846" width="12.140625" bestFit="1" customWidth="1"/>
    <col min="15847" max="15847" width="9.28515625" bestFit="1" customWidth="1"/>
    <col min="15848" max="15848" width="13" bestFit="1" customWidth="1"/>
    <col min="15849" max="15849" width="11.7109375" customWidth="1"/>
    <col min="15850" max="15850" width="13" bestFit="1" customWidth="1"/>
    <col min="16095" max="16095" width="8.7109375" customWidth="1"/>
    <col min="16096" max="16096" width="32.5703125" customWidth="1"/>
    <col min="16097" max="16097" width="16" bestFit="1" customWidth="1"/>
    <col min="16098" max="16098" width="9.5703125" customWidth="1"/>
    <col min="16099" max="16099" width="12.5703125" customWidth="1"/>
    <col min="16100" max="16100" width="8.85546875" bestFit="1" customWidth="1"/>
    <col min="16101" max="16101" width="10.7109375" bestFit="1" customWidth="1"/>
    <col min="16102" max="16102" width="12.140625" bestFit="1" customWidth="1"/>
    <col min="16103" max="16103" width="9.28515625" bestFit="1" customWidth="1"/>
    <col min="16104" max="16104" width="13" bestFit="1" customWidth="1"/>
    <col min="16105" max="16105" width="11.7109375" customWidth="1"/>
    <col min="16106" max="16106" width="13" bestFit="1" customWidth="1"/>
  </cols>
  <sheetData>
    <row r="1" spans="1:12" s="2" customFormat="1" ht="18" x14ac:dyDescent="0.25">
      <c r="A1" s="1" t="s">
        <v>32</v>
      </c>
      <c r="D1" s="3"/>
    </row>
    <row r="2" spans="1:12" s="2" customFormat="1" ht="18" x14ac:dyDescent="0.25">
      <c r="A2" s="1"/>
      <c r="D2" s="3"/>
    </row>
    <row r="3" spans="1:12" ht="18" x14ac:dyDescent="0.25">
      <c r="A3" s="4" t="s">
        <v>0</v>
      </c>
      <c r="B3" s="5"/>
      <c r="C3" s="5"/>
      <c r="D3" s="6"/>
      <c r="E3" s="5"/>
      <c r="F3" s="5"/>
      <c r="G3" s="5"/>
      <c r="H3" s="5"/>
      <c r="I3" s="5"/>
      <c r="J3" s="5"/>
    </row>
    <row r="4" spans="1:12" ht="18" x14ac:dyDescent="0.25">
      <c r="A4" s="4" t="s">
        <v>1</v>
      </c>
      <c r="B4" s="5"/>
      <c r="C4" s="5"/>
      <c r="D4" s="6"/>
      <c r="E4" s="5"/>
      <c r="F4" s="5"/>
      <c r="G4" s="5"/>
      <c r="H4" s="5"/>
      <c r="I4" s="5"/>
      <c r="J4" s="5"/>
    </row>
    <row r="5" spans="1:12" ht="18" x14ac:dyDescent="0.25">
      <c r="A5" s="4" t="s">
        <v>2</v>
      </c>
      <c r="B5" s="5"/>
      <c r="C5" s="5"/>
      <c r="D5" s="6"/>
      <c r="E5" s="5"/>
      <c r="F5" s="5"/>
      <c r="G5" s="5"/>
      <c r="H5" s="5"/>
      <c r="I5" s="5"/>
      <c r="J5" s="5"/>
    </row>
    <row r="6" spans="1:12" x14ac:dyDescent="0.25">
      <c r="A6" s="7"/>
    </row>
    <row r="7" spans="1:12" x14ac:dyDescent="0.25">
      <c r="A7" t="s">
        <v>3</v>
      </c>
      <c r="C7" s="9">
        <v>43560251</v>
      </c>
      <c r="D7" s="10" t="s">
        <v>35</v>
      </c>
      <c r="E7" s="11"/>
    </row>
    <row r="9" spans="1:12" x14ac:dyDescent="0.25">
      <c r="A9" t="s">
        <v>4</v>
      </c>
      <c r="C9" s="12">
        <v>0.44779999999999998</v>
      </c>
      <c r="D9" s="13" t="s">
        <v>5</v>
      </c>
    </row>
    <row r="11" spans="1:12" x14ac:dyDescent="0.25">
      <c r="A11" t="s">
        <v>6</v>
      </c>
      <c r="C11" s="14">
        <f>C7*C9</f>
        <v>19506280.397799999</v>
      </c>
    </row>
    <row r="13" spans="1:12" x14ac:dyDescent="0.25">
      <c r="A13" t="s">
        <v>7</v>
      </c>
      <c r="C13" s="15">
        <v>2.95</v>
      </c>
      <c r="D13" s="13" t="s">
        <v>8</v>
      </c>
      <c r="E13" s="10"/>
    </row>
    <row r="14" spans="1:12" x14ac:dyDescent="0.25">
      <c r="H14" s="16"/>
      <c r="I14" s="16"/>
      <c r="J14" s="16"/>
      <c r="K14" s="16"/>
    </row>
    <row r="15" spans="1:12" x14ac:dyDescent="0.25">
      <c r="A15" t="s">
        <v>9</v>
      </c>
      <c r="C15" s="8">
        <f>ROUND(C11*C13,0)</f>
        <v>57543527</v>
      </c>
      <c r="G15" s="7"/>
      <c r="H15" s="8"/>
      <c r="I15" s="8"/>
      <c r="J15" s="8"/>
      <c r="K15" s="17"/>
      <c r="L15" s="17"/>
    </row>
    <row r="16" spans="1:12" x14ac:dyDescent="0.25">
      <c r="I16" s="8"/>
      <c r="J16" s="8"/>
    </row>
    <row r="17" spans="1:12" x14ac:dyDescent="0.25">
      <c r="A17" t="s">
        <v>10</v>
      </c>
      <c r="C17" s="18">
        <f>C15*0.33</f>
        <v>18989363.91</v>
      </c>
      <c r="D17" s="19" t="s">
        <v>11</v>
      </c>
      <c r="G17" s="7"/>
      <c r="H17" s="8"/>
      <c r="I17" s="8"/>
      <c r="J17" s="8"/>
      <c r="K17" s="8"/>
      <c r="L17" s="17"/>
    </row>
    <row r="18" spans="1:12" x14ac:dyDescent="0.25">
      <c r="G18" s="7"/>
    </row>
    <row r="19" spans="1:12" x14ac:dyDescent="0.25">
      <c r="A19" s="7" t="s">
        <v>12</v>
      </c>
      <c r="C19" s="20">
        <f>+J55</f>
        <v>0.14003651306413301</v>
      </c>
      <c r="D19" s="19" t="s">
        <v>36</v>
      </c>
      <c r="H19" s="8"/>
    </row>
    <row r="20" spans="1:12" x14ac:dyDescent="0.25">
      <c r="H20" s="8"/>
    </row>
    <row r="21" spans="1:12" x14ac:dyDescent="0.25">
      <c r="A21" t="s">
        <v>13</v>
      </c>
      <c r="C21" s="21">
        <f>C17*C19</f>
        <v>2659204.3072622907</v>
      </c>
      <c r="H21" s="8"/>
    </row>
    <row r="22" spans="1:12" x14ac:dyDescent="0.25">
      <c r="H22" s="8"/>
    </row>
    <row r="23" spans="1:12" x14ac:dyDescent="0.25">
      <c r="B23" s="22" t="s">
        <v>14</v>
      </c>
      <c r="C23" s="23">
        <f>C21/C15</f>
        <v>4.6212049311163891E-2</v>
      </c>
      <c r="H23" s="8"/>
    </row>
    <row r="24" spans="1:12" x14ac:dyDescent="0.25">
      <c r="A24" s="24"/>
      <c r="C24" s="23"/>
      <c r="H24" s="8"/>
    </row>
    <row r="25" spans="1:12" x14ac:dyDescent="0.25">
      <c r="A25" s="24"/>
      <c r="C25" s="23"/>
      <c r="H25" s="8"/>
    </row>
    <row r="26" spans="1:12" x14ac:dyDescent="0.25">
      <c r="H26" s="8"/>
    </row>
    <row r="27" spans="1:12" x14ac:dyDescent="0.25">
      <c r="A27" s="25" t="s">
        <v>5</v>
      </c>
      <c r="B27" s="26"/>
      <c r="C27" s="27"/>
      <c r="D27" s="27"/>
      <c r="E27" s="28"/>
      <c r="F27" s="29"/>
    </row>
    <row r="28" spans="1:12" x14ac:dyDescent="0.25">
      <c r="B28" s="30" t="s">
        <v>15</v>
      </c>
      <c r="D28"/>
      <c r="F28" s="31">
        <v>24960</v>
      </c>
    </row>
    <row r="29" spans="1:12" x14ac:dyDescent="0.25">
      <c r="B29" s="30" t="s">
        <v>16</v>
      </c>
      <c r="D29"/>
      <c r="F29" s="32">
        <v>8720</v>
      </c>
    </row>
    <row r="30" spans="1:12" x14ac:dyDescent="0.25">
      <c r="B30" s="30" t="s">
        <v>17</v>
      </c>
      <c r="D30"/>
      <c r="F30" s="33">
        <f>SUM(F28:F29)</f>
        <v>33680</v>
      </c>
    </row>
    <row r="31" spans="1:12" x14ac:dyDescent="0.25">
      <c r="B31" s="30"/>
      <c r="D31"/>
      <c r="F31" s="34"/>
    </row>
    <row r="32" spans="1:12" x14ac:dyDescent="0.25">
      <c r="B32" s="35" t="s">
        <v>18</v>
      </c>
      <c r="C32" s="36"/>
      <c r="D32" s="37">
        <f>C9</f>
        <v>0.44779999999999998</v>
      </c>
      <c r="F32" s="34"/>
    </row>
    <row r="33" spans="1:11" x14ac:dyDescent="0.25">
      <c r="B33" s="35" t="s">
        <v>19</v>
      </c>
      <c r="C33" s="36"/>
      <c r="D33" s="38">
        <f>D34-D32</f>
        <v>0.55220000000000002</v>
      </c>
      <c r="F33" s="34"/>
    </row>
    <row r="34" spans="1:11" x14ac:dyDescent="0.25">
      <c r="B34" s="30"/>
      <c r="D34" s="39">
        <v>1</v>
      </c>
      <c r="F34" s="34"/>
    </row>
    <row r="35" spans="1:11" x14ac:dyDescent="0.25">
      <c r="B35" s="40"/>
      <c r="C35" s="41"/>
      <c r="D35" s="41"/>
      <c r="E35" s="42"/>
      <c r="F35" s="43"/>
    </row>
    <row r="36" spans="1:11" x14ac:dyDescent="0.25">
      <c r="D36"/>
    </row>
    <row r="37" spans="1:11" x14ac:dyDescent="0.25">
      <c r="D37"/>
    </row>
    <row r="38" spans="1:11" x14ac:dyDescent="0.25">
      <c r="A38" s="44" t="s">
        <v>8</v>
      </c>
      <c r="B38" s="45" t="s">
        <v>33</v>
      </c>
      <c r="C38" s="45"/>
      <c r="D38" s="45"/>
      <c r="E38" s="45"/>
      <c r="F38" s="45"/>
      <c r="G38" s="46"/>
      <c r="H38" s="46"/>
      <c r="I38" s="46"/>
      <c r="J38" s="46"/>
      <c r="K38" s="46"/>
    </row>
    <row r="39" spans="1:11" x14ac:dyDescent="0.25">
      <c r="A39" s="25"/>
      <c r="D39"/>
    </row>
    <row r="40" spans="1:11" x14ac:dyDescent="0.25">
      <c r="A40" s="25"/>
      <c r="D40"/>
    </row>
    <row r="41" spans="1:11" x14ac:dyDescent="0.25">
      <c r="A41" s="25" t="s">
        <v>11</v>
      </c>
      <c r="B41" s="47" t="s">
        <v>20</v>
      </c>
      <c r="C41" s="48"/>
      <c r="D41"/>
    </row>
    <row r="42" spans="1:11" x14ac:dyDescent="0.25">
      <c r="D42"/>
    </row>
    <row r="43" spans="1:11" x14ac:dyDescent="0.25">
      <c r="D43"/>
    </row>
    <row r="44" spans="1:11" x14ac:dyDescent="0.25">
      <c r="A44" s="25" t="s">
        <v>21</v>
      </c>
      <c r="B44" s="26"/>
      <c r="C44" s="27"/>
      <c r="D44" s="28"/>
      <c r="E44" s="27"/>
      <c r="F44" s="27"/>
      <c r="G44" s="27"/>
      <c r="H44" s="27"/>
      <c r="I44" s="27"/>
      <c r="J44" s="27"/>
      <c r="K44" s="29"/>
    </row>
    <row r="45" spans="1:11" x14ac:dyDescent="0.25">
      <c r="B45" s="49" t="s">
        <v>22</v>
      </c>
      <c r="C45" s="50" t="s">
        <v>23</v>
      </c>
      <c r="D45"/>
      <c r="E45" s="50" t="s">
        <v>24</v>
      </c>
      <c r="F45" s="50" t="s">
        <v>25</v>
      </c>
      <c r="G45" s="50" t="s">
        <v>26</v>
      </c>
      <c r="H45" s="51" t="s">
        <v>34</v>
      </c>
      <c r="K45" s="34"/>
    </row>
    <row r="46" spans="1:11" x14ac:dyDescent="0.25">
      <c r="B46" s="30" t="s">
        <v>27</v>
      </c>
      <c r="C46" t="s">
        <v>28</v>
      </c>
      <c r="D46"/>
      <c r="E46">
        <v>140</v>
      </c>
      <c r="F46" s="61">
        <v>6720</v>
      </c>
      <c r="G46" s="39">
        <f>F46/$F$55</f>
        <v>0.1995249406175772</v>
      </c>
      <c r="H46" s="63">
        <v>125.861</v>
      </c>
      <c r="I46" s="62">
        <f t="shared" ref="I46:I47" si="0">H46*0.001</f>
        <v>0.125861</v>
      </c>
      <c r="J46" s="52">
        <f>I46*G46</f>
        <v>2.5112408551068884E-2</v>
      </c>
      <c r="K46" s="53">
        <f>$C$17*J46</f>
        <v>476868.66463284288</v>
      </c>
    </row>
    <row r="47" spans="1:11" x14ac:dyDescent="0.25">
      <c r="B47" s="30" t="s">
        <v>27</v>
      </c>
      <c r="C47" t="s">
        <v>28</v>
      </c>
      <c r="D47"/>
      <c r="E47">
        <v>160</v>
      </c>
      <c r="F47" s="61">
        <v>1280</v>
      </c>
      <c r="G47" s="39">
        <f>F47/$F$55</f>
        <v>3.800475059382423E-2</v>
      </c>
      <c r="H47" s="63">
        <v>142.57</v>
      </c>
      <c r="I47" s="62">
        <f t="shared" si="0"/>
        <v>0.14257</v>
      </c>
      <c r="J47" s="52">
        <f t="shared" ref="J47:J54" si="1">I47*G47</f>
        <v>5.4183372921615203E-3</v>
      </c>
      <c r="K47" s="53">
        <f t="shared" ref="K47:K54" si="2">$C$17*J47</f>
        <v>102890.7786279791</v>
      </c>
    </row>
    <row r="48" spans="1:11" x14ac:dyDescent="0.25">
      <c r="B48" s="30" t="s">
        <v>29</v>
      </c>
      <c r="C48" t="s">
        <v>28</v>
      </c>
      <c r="D48"/>
      <c r="E48">
        <v>61</v>
      </c>
      <c r="F48" s="61">
        <v>6220</v>
      </c>
      <c r="G48" s="39">
        <f t="shared" ref="G48:G54" si="3">F48/$F$55</f>
        <v>0.18467933491686461</v>
      </c>
      <c r="H48" s="63">
        <v>148.042</v>
      </c>
      <c r="I48" s="62">
        <f>H48*0.001</f>
        <v>0.14804200000000001</v>
      </c>
      <c r="J48" s="52">
        <f t="shared" si="1"/>
        <v>2.7340298099762472E-2</v>
      </c>
      <c r="K48" s="53">
        <f t="shared" si="2"/>
        <v>519174.87002427108</v>
      </c>
    </row>
    <row r="49" spans="2:11" x14ac:dyDescent="0.25">
      <c r="B49" s="30" t="s">
        <v>29</v>
      </c>
      <c r="C49" t="s">
        <v>28</v>
      </c>
      <c r="D49"/>
      <c r="E49">
        <v>67</v>
      </c>
      <c r="F49" s="61">
        <v>20</v>
      </c>
      <c r="G49" s="39">
        <f t="shared" si="3"/>
        <v>5.9382422802850359E-4</v>
      </c>
      <c r="H49" s="63">
        <v>153.726</v>
      </c>
      <c r="I49" s="62">
        <f t="shared" ref="I49:I54" si="4">H49*0.001</f>
        <v>0.153726</v>
      </c>
      <c r="J49" s="52">
        <f t="shared" si="1"/>
        <v>9.1286223277909745E-5</v>
      </c>
      <c r="K49" s="53">
        <f t="shared" si="2"/>
        <v>1733.4673137937411</v>
      </c>
    </row>
    <row r="50" spans="2:11" x14ac:dyDescent="0.25">
      <c r="B50" s="30" t="s">
        <v>29</v>
      </c>
      <c r="C50" t="s">
        <v>28</v>
      </c>
      <c r="D50"/>
      <c r="E50">
        <v>121</v>
      </c>
      <c r="F50" s="61">
        <v>3680</v>
      </c>
      <c r="G50" s="39">
        <f t="shared" si="3"/>
        <v>0.10926365795724466</v>
      </c>
      <c r="H50" s="63">
        <v>148.315</v>
      </c>
      <c r="I50" s="62">
        <f t="shared" si="4"/>
        <v>0.148315</v>
      </c>
      <c r="J50" s="52">
        <f t="shared" si="1"/>
        <v>1.620543942992874E-2</v>
      </c>
      <c r="K50" s="53">
        <f t="shared" si="2"/>
        <v>307730.98665637983</v>
      </c>
    </row>
    <row r="51" spans="2:11" x14ac:dyDescent="0.25">
      <c r="B51" s="30" t="s">
        <v>29</v>
      </c>
      <c r="C51" t="s">
        <v>28</v>
      </c>
      <c r="D51"/>
      <c r="E51">
        <v>122</v>
      </c>
      <c r="F51" s="61">
        <v>7040</v>
      </c>
      <c r="G51" s="39">
        <f t="shared" si="3"/>
        <v>0.20902612826603326</v>
      </c>
      <c r="H51" s="63">
        <v>153.999</v>
      </c>
      <c r="I51" s="62">
        <f t="shared" si="4"/>
        <v>0.153999</v>
      </c>
      <c r="J51" s="52">
        <f t="shared" si="1"/>
        <v>3.2189814726840855E-2</v>
      </c>
      <c r="K51" s="53">
        <f t="shared" si="2"/>
        <v>611264.10604345822</v>
      </c>
    </row>
    <row r="52" spans="2:11" x14ac:dyDescent="0.25">
      <c r="B52" s="30" t="s">
        <v>30</v>
      </c>
      <c r="C52" t="s">
        <v>31</v>
      </c>
      <c r="D52"/>
      <c r="E52">
        <v>101</v>
      </c>
      <c r="F52" s="61">
        <v>3360</v>
      </c>
      <c r="G52" s="39">
        <f t="shared" si="3"/>
        <v>9.9762470308788598E-2</v>
      </c>
      <c r="H52" s="63">
        <v>132.80000000000001</v>
      </c>
      <c r="I52" s="62">
        <f t="shared" si="4"/>
        <v>0.1328</v>
      </c>
      <c r="J52" s="52">
        <f t="shared" si="1"/>
        <v>1.3248456057007125E-2</v>
      </c>
      <c r="K52" s="53">
        <f t="shared" si="2"/>
        <v>251579.753312152</v>
      </c>
    </row>
    <row r="53" spans="2:11" x14ac:dyDescent="0.25">
      <c r="B53" s="30" t="s">
        <v>30</v>
      </c>
      <c r="C53" t="s">
        <v>31</v>
      </c>
      <c r="D53"/>
      <c r="E53">
        <v>171</v>
      </c>
      <c r="F53" s="61">
        <v>640</v>
      </c>
      <c r="G53" s="39">
        <f t="shared" si="3"/>
        <v>1.9002375296912115E-2</v>
      </c>
      <c r="H53" s="63">
        <v>128.68299999999999</v>
      </c>
      <c r="I53" s="62">
        <f t="shared" si="4"/>
        <v>0.12868299999999999</v>
      </c>
      <c r="J53" s="52">
        <f t="shared" si="1"/>
        <v>2.4452826603325417E-3</v>
      </c>
      <c r="K53" s="53">
        <f t="shared" si="2"/>
        <v>46434.362299867556</v>
      </c>
    </row>
    <row r="54" spans="2:11" x14ac:dyDescent="0.25">
      <c r="B54" s="30" t="s">
        <v>30</v>
      </c>
      <c r="C54" t="s">
        <v>31</v>
      </c>
      <c r="D54"/>
      <c r="E54">
        <v>172</v>
      </c>
      <c r="F54" s="61">
        <v>4720</v>
      </c>
      <c r="G54" s="39">
        <f t="shared" si="3"/>
        <v>0.14014251781472684</v>
      </c>
      <c r="H54" s="63">
        <v>128.33500000000001</v>
      </c>
      <c r="I54" s="62">
        <f t="shared" si="4"/>
        <v>0.128335</v>
      </c>
      <c r="J54" s="52">
        <f t="shared" si="1"/>
        <v>1.798519002375297E-2</v>
      </c>
      <c r="K54" s="53">
        <f t="shared" si="2"/>
        <v>341527.31835154671</v>
      </c>
    </row>
    <row r="55" spans="2:11" x14ac:dyDescent="0.25">
      <c r="B55" s="40"/>
      <c r="C55" s="41"/>
      <c r="D55" s="41"/>
      <c r="E55" s="41"/>
      <c r="F55" s="54">
        <v>33680</v>
      </c>
      <c r="G55" s="55">
        <v>1</v>
      </c>
      <c r="H55" s="56"/>
      <c r="I55" s="57"/>
      <c r="J55" s="58">
        <f>SUM(J46:J54)</f>
        <v>0.14003651306413301</v>
      </c>
      <c r="K55" s="59">
        <f>SUM(K46:K54)</f>
        <v>2659204.3072622912</v>
      </c>
    </row>
    <row r="56" spans="2:11" x14ac:dyDescent="0.25">
      <c r="D56" s="60"/>
    </row>
    <row r="63" spans="2:11" x14ac:dyDescent="0.25">
      <c r="D63"/>
    </row>
    <row r="64" spans="2:11" x14ac:dyDescent="0.25">
      <c r="D64"/>
    </row>
    <row r="65" spans="4:4" x14ac:dyDescent="0.25">
      <c r="D65"/>
    </row>
  </sheetData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History xmlns="028855de-1473-4340-91da-493a9a104b07" xsi:nil="true"/>
    <BeginPostDate xmlns="http://schemas.microsoft.com/sharepoint/v3">2025-01-13T06:00:00+00:00</BeginPostDate>
    <PostingStatus xmlns="http://schemas.microsoft.com/sharepoint/v3">Initiate</PostingStatus>
    <EndPostDate xmlns="http://schemas.microsoft.com/sharepoint/v3">2999-12-01T06:00:00+00:00</EndPostDate>
    <Document_x0020_Category xmlns="028855de-1473-4340-91da-493a9a104b07">4</Document_x0020_Category>
    <Review_x0020_Date xmlns="0b825887-23b5-4f71-927b-f09ff123c371" xsi:nil="true"/>
    <Sort_x0020_Column xmlns="0b825887-23b5-4f71-927b-f09ff123c371" xsi:nil="true"/>
    <Document_x0020_Owner xmlns="0b825887-23b5-4f71-927b-f09ff123c371">
      <UserInfo>
        <DisplayName>Weeast, Tanner (Northern Natural Gas)</DisplayName>
        <AccountId>894</AccountId>
        <AccountType/>
      </UserInfo>
    </Document_x0020_Owner>
    <Rate_x0020_Info xmlns="0b825887-23b5-4f71-927b-f09ff123c371">No</Rate_x0020_Info>
    <MoveToInitiate xmlns="0b825887-23b5-4f71-927b-f09ff123c371" xsi:nil="true"/>
    <Expired_x0020_Date xmlns="http://schemas.microsoft.com/sharepoint/v3" xsi:nil="true"/>
    <Requested_x0020_Date xmlns="028855de-1473-4340-91da-493a9a104b07" xsi:nil="true"/>
    <Department xmlns="0b825887-23b5-4f71-927b-f09ff123c371">16</Department>
    <Post_x0020_Date xmlns="http://schemas.microsoft.com/sharepoint/v3">2025-01-13T15:47:31+00:00</Post_x0020_Date>
    <NavGroup xmlns="0b825887-23b5-4f71-927b-f09ff123c371" xsi:nil="true"/>
    <Doc_x0020_ID xmlns="http://schemas.microsoft.com/sharepoint/v3" xsi:nil="true"/>
    <DocumentDescription xmlns="http://schemas.microsoft.com/sharepoint/v3" xsi:nil="true"/>
    <Unresolved_x0020_User_x0020_ID xmlns="http://schemas.microsoft.com/sharepoint/v3" xsi:nil="true"/>
    <_dlc_ExpireDateSaved xmlns="0b825887-23b5-4f71-927b-f09ff123c371" xsi:nil="true"/>
    <_dlc_ExpireDate xmlns="0b825887-23b5-4f71-927b-f09ff123c371">2999-12-01T06:00:00+00:00</_dlc_Expire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NG Document" ma:contentTypeID="0x0101002B704F9B31242741BB7B80C4A9FFD0AB01000B184FAE10F81B4B8E59857D5DDD6B3C" ma:contentTypeVersion="51" ma:contentTypeDescription="Create a new NNG Document Posting" ma:contentTypeScope="" ma:versionID="311bb3eef566d551cd8132fd72ef3c72">
  <xsd:schema xmlns:xsd="http://www.w3.org/2001/XMLSchema" xmlns:xs="http://www.w3.org/2001/XMLSchema" xmlns:p="http://schemas.microsoft.com/office/2006/metadata/properties" xmlns:ns1="http://schemas.microsoft.com/sharepoint/v3" xmlns:ns2="028855de-1473-4340-91da-493a9a104b07" xmlns:ns3="0b825887-23b5-4f71-927b-f09ff123c371" targetNamespace="http://schemas.microsoft.com/office/2006/metadata/properties" ma:root="true" ma:fieldsID="5050d2546ab149db6f4a13d0b5310ab1" ns1:_="" ns2:_="" ns3:_="">
    <xsd:import namespace="http://schemas.microsoft.com/sharepoint/v3"/>
    <xsd:import namespace="028855de-1473-4340-91da-493a9a104b07"/>
    <xsd:import namespace="0b825887-23b5-4f71-927b-f09ff123c371"/>
    <xsd:element name="properties">
      <xsd:complexType>
        <xsd:sequence>
          <xsd:element name="documentManagement">
            <xsd:complexType>
              <xsd:all>
                <xsd:element ref="ns1:PostingStatus" minOccurs="0"/>
                <xsd:element ref="ns1:BeginPostDate"/>
                <xsd:element ref="ns1:EndPostDate"/>
                <xsd:element ref="ns2:Document_x0020_Category"/>
                <xsd:element ref="ns3:Department" minOccurs="0"/>
                <xsd:element ref="ns3:Document_x0020_Owner" minOccurs="0"/>
                <xsd:element ref="ns1:Doc_x0020_ID" minOccurs="0"/>
                <xsd:element ref="ns1:Expired_x0020_Date" minOccurs="0"/>
                <xsd:element ref="ns1:Post_x0020_Date" minOccurs="0"/>
                <xsd:element ref="ns1:Unresolved_x0020_User_x0020_ID" minOccurs="0"/>
                <xsd:element ref="ns1:DocumentDescription" minOccurs="0"/>
                <xsd:element ref="ns3:Rate_x0020_Info" minOccurs="0"/>
                <xsd:element ref="ns2:Requested_x0020_Date" minOccurs="0"/>
                <xsd:element ref="ns3:Review_x0020_Date" minOccurs="0"/>
                <xsd:element ref="ns2:CommentsHistory" minOccurs="0"/>
                <xsd:element ref="ns3:MoveToInitiate" minOccurs="0"/>
                <xsd:element ref="ns3:Sort_x0020_Column" minOccurs="0"/>
                <xsd:element ref="ns3:NavGroup" minOccurs="0"/>
                <xsd:element ref="ns3:_dlc_ExpireDate" minOccurs="0"/>
                <xsd:element ref="ns3:_dlc_ExpireDateSaved" minOccurs="0"/>
                <xsd:element ref="ns2:SharedWithUsers" minOccurs="0"/>
                <xsd:element ref="ns3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ostingStatus" ma:index="2" nillable="true" ma:displayName="Posting Status" ma:default="Pending Admin Review" ma:format="Dropdown" ma:internalName="PostingStatus">
      <xsd:simpleType>
        <xsd:restriction base="dms:Choice">
          <xsd:enumeration value="Pending Admin Review"/>
          <xsd:enumeration value="Pending Feedback"/>
          <xsd:enumeration value="Pending Approval"/>
          <xsd:enumeration value="Rejected"/>
          <xsd:enumeration value="Post Pending"/>
          <xsd:enumeration value="Initiate"/>
          <xsd:enumeration value="Terminated"/>
        </xsd:restriction>
      </xsd:simpleType>
    </xsd:element>
    <xsd:element name="BeginPostDate" ma:index="3" ma:displayName="Begin Post Date" ma:format="DateTime" ma:internalName="BeginPostDate">
      <xsd:simpleType>
        <xsd:restriction base="dms:DateTime"/>
      </xsd:simpleType>
    </xsd:element>
    <xsd:element name="EndPostDate" ma:index="4" ma:displayName="End Post Date" ma:format="DateTime" ma:internalName="EndPostDate">
      <xsd:simpleType>
        <xsd:restriction base="dms:DateTime"/>
      </xsd:simpleType>
    </xsd:element>
    <xsd:element name="Doc_x0020_ID" ma:index="8" nillable="true" ma:displayName="Doc ID" ma:internalName="Doc_x0020_ID">
      <xsd:simpleType>
        <xsd:restriction base="dms:Text"/>
      </xsd:simpleType>
    </xsd:element>
    <xsd:element name="Expired_x0020_Date" ma:index="9" nillable="true" ma:displayName="Expired Date" ma:format="DateTime" ma:internalName="Expired_x0020_Date">
      <xsd:simpleType>
        <xsd:restriction base="dms:DateTime"/>
      </xsd:simpleType>
    </xsd:element>
    <xsd:element name="Post_x0020_Date" ma:index="10" nillable="true" ma:displayName="Post Date" ma:format="DateTime" ma:internalName="Post_x0020_Date">
      <xsd:simpleType>
        <xsd:restriction base="dms:DateTime"/>
      </xsd:simpleType>
    </xsd:element>
    <xsd:element name="Unresolved_x0020_User_x0020_ID" ma:index="11" nillable="true" ma:displayName="Unresolved UserID" ma:internalName="Unresolved_x0020_User_x0020_ID">
      <xsd:simpleType>
        <xsd:restriction base="dms:Text">
          <xsd:maxLength value="255"/>
        </xsd:restriction>
      </xsd:simpleType>
    </xsd:element>
    <xsd:element name="DocumentDescription" ma:index="12" nillable="true" ma:displayName="Description" ma:internalName="Documen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855de-1473-4340-91da-493a9a104b07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5" ma:displayName="Document Category" ma:list="{F85D7477-0811-4233-B0CF-3A33E0609D95}" ma:internalName="Document_x0020_Category" ma:showField="Title" ma:web="028855de-1473-4340-91da-493a9a104b07">
      <xsd:simpleType>
        <xsd:restriction base="dms:Lookup"/>
      </xsd:simpleType>
    </xsd:element>
    <xsd:element name="Requested_x0020_Date" ma:index="14" nillable="true" ma:displayName="Requested Date" ma:format="DateTime" ma:internalName="Requested_x0020_Date">
      <xsd:simpleType>
        <xsd:restriction base="dms:DateTime"/>
      </xsd:simpleType>
    </xsd:element>
    <xsd:element name="CommentsHistory" ma:index="16" nillable="true" ma:displayName="CommentsHistory" ma:internalName="CommentsHistory">
      <xsd:simpleType>
        <xsd:restriction base="dms:Note"/>
      </xsd:simpleType>
    </xsd:element>
    <xsd:element name="SharedWithUsers" ma:index="2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5887-23b5-4f71-927b-f09ff123c371" elementFormDefault="qualified">
    <xsd:import namespace="http://schemas.microsoft.com/office/2006/documentManagement/types"/>
    <xsd:import namespace="http://schemas.microsoft.com/office/infopath/2007/PartnerControls"/>
    <xsd:element name="Department" ma:index="6" nillable="true" ma:displayName="Department" ma:description="Department" ma:list="{afafa365-c086-4e01-b550-abffb0ba2fdd}" ma:internalName="Department" ma:showField="Title">
      <xsd:simpleType>
        <xsd:restriction base="dms:Lookup"/>
      </xsd:simpleType>
    </xsd:element>
    <xsd:element name="Document_x0020_Owner" ma:index="7" nillable="true" ma:displayName="Document Owner" ma:description="Owner of this document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e_x0020_Info" ma:index="13" nillable="true" ma:displayName="Rate Info" ma:default="No" ma:description="Is there Rate info?" ma:format="Dropdown" ma:internalName="Rate_x0020_Info">
      <xsd:simpleType>
        <xsd:restriction base="dms:Choice">
          <xsd:enumeration value="Yes"/>
          <xsd:enumeration value="No"/>
        </xsd:restriction>
      </xsd:simpleType>
    </xsd:element>
    <xsd:element name="Review_x0020_Date" ma:index="15" nillable="true" ma:displayName="Review Date" ma:description="Date the document was reviewed" ma:format="DateOnly" ma:internalName="Review_x0020_Date">
      <xsd:simpleType>
        <xsd:restriction base="dms:DateTime"/>
      </xsd:simpleType>
    </xsd:element>
    <xsd:element name="MoveToInitiate" ma:index="17" nillable="true" ma:displayName="MoveToInitiate" ma:internalName="MoveToInitiate">
      <xsd:simpleType>
        <xsd:restriction base="dms:Text"/>
      </xsd:simpleType>
    </xsd:element>
    <xsd:element name="Sort_x0020_Column" ma:index="18" nillable="true" ma:displayName="Sort Column" ma:description="Use this column if you would like to sort documents" ma:indexed="true" ma:internalName="Sort_x0020_Column" ma:percentage="FALSE">
      <xsd:simpleType>
        <xsd:restriction base="dms:Number"/>
      </xsd:simpleType>
    </xsd:element>
    <xsd:element name="NavGroup" ma:index="19" nillable="true" ma:displayName="NavGroup" ma:internalName="NavGroup">
      <xsd:simpleType>
        <xsd:restriction base="dms:Text">
          <xsd:maxLength value="255"/>
        </xsd:restriction>
      </xsd:simpleType>
    </xsd:element>
    <xsd:element name="_dlc_ExpireDate" ma:index="20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pireDateSaved" ma:index="26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empt" ma:index="31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NNG Document</p:Name>
  <p:Description/>
  <p:Statement/>
  <p:PolicyItems>
    <p:PolicyItem featureId="Microsoft.Office.RecordsManagement.PolicyFeatures.Expiration" UniqueId="98e2c8a9-09eb-4b82-8ab7-f7814483485e">
      <p:Name>Expiration</p:Name>
      <p:Description>Automatic scheduling of content for processing, and expiry of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EndPostDate</property>
                  <propertyId>22badabc-63b1-478b-b9db-1c4b0e543486</propertyId>
                  <period>days</period>
                </formula>
                <action type="workflow" id="67c626c4-db7d-4bb4-873f-30186165dc4a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3C18E7BD-3033-4F89-8F45-5377D178FD23}">
  <ds:schemaRefs>
    <ds:schemaRef ds:uri="http://schemas.microsoft.com/office/2006/metadata/properties"/>
    <ds:schemaRef ds:uri="http://schemas.microsoft.com/office/infopath/2007/PartnerControls"/>
    <ds:schemaRef ds:uri="028855de-1473-4340-91da-493a9a104b07"/>
    <ds:schemaRef ds:uri="http://schemas.microsoft.com/sharepoint/v3"/>
    <ds:schemaRef ds:uri="0b825887-23b5-4f71-927b-f09ff123c371"/>
    <ds:schemaRef ds:uri="cec260c6-6af1-4e97-a36a-2eb380e96cc7"/>
    <ds:schemaRef ds:uri="607dc15b-cc4e-4ae1-8d5f-44b8621330ae"/>
  </ds:schemaRefs>
</ds:datastoreItem>
</file>

<file path=customXml/itemProps2.xml><?xml version="1.0" encoding="utf-8"?>
<ds:datastoreItem xmlns:ds="http://schemas.openxmlformats.org/officeDocument/2006/customXml" ds:itemID="{13CC4DE0-407F-4375-B25B-458EA4C302A7}"/>
</file>

<file path=customXml/itemProps3.xml><?xml version="1.0" encoding="utf-8"?>
<ds:datastoreItem xmlns:ds="http://schemas.openxmlformats.org/officeDocument/2006/customXml" ds:itemID="{2CA3E02D-E968-45A0-8929-136E4C49B15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20C787-88C2-4FAF-821E-6556E839C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Kansas Tax Worksheet for Estimate of Tax Evaluation</dc:title>
  <dc:creator/>
  <cp:lastModifiedBy/>
  <dcterms:created xsi:type="dcterms:W3CDTF">2023-04-21T15:48:41Z</dcterms:created>
  <dcterms:modified xsi:type="dcterms:W3CDTF">2025-01-13T14:34:15Z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0x0101002B704F9B31242741BB7B80C4A9FFD0AB01000B184FAE10F81B4B8E59857D5DDD6B3C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0&lt;/number&gt;&lt;property&gt;EndPostDate&lt;/property&gt;&lt;propertyId&gt;22badabc-63b1-478b-b9db-1c4b0e543486&lt;/propertyId&gt;&lt;period&gt;days&lt;/period&gt;&lt;/formula&gt;</vt:lpwstr>
  </property>
  <property fmtid="{D5CDD505-2E9C-101B-9397-08002B2CF9AE}" pid="5" name="WorkflowHistory">
    <vt:lpwstr>4/21/2023 11:14:37 AM - WorkflowStarted - Muhr, Donald (Northern Natural Gas) - Admin approval workflow was started. - Workflow Started_x000d_
4/21/2023 11:14:38 AM - TaskCreated - Muhr, Donald (Northern Natural Gas) - Admin Approval process started, participants are: Bischoff, Barbara (Northern Natural Gas); Aschwege, Doug (Northern Natural Gas); Janzen, Randy (Northern Natural Gas); Westfall, Roger (Northern Natural Gas); Barrett, Jeremy (Northern Natural Gas); Luettel, Ben (Northern Natural Gas); Milks, Vonn (Northern Natural Gas); Lewis, Pam (Northern Natural Gas); Rozmus, Frank (Northern Natural Gas); Heckerman, Bambi (Northern Natural Gas); Magner, Kip (Northern Natural Gas); Nachtigall, Andrew (Northern Natural Gas); Wagner, Darrell (Northern Natural Gas); Muhr, Donald (Northern Natural Gas);  - Admin Process Started_x000d_
4/21/2023 11:15:06 AM - WorkflowComment - Muhr, Donald (Northern Natural Gas) - Admin Approver Muhr, Donald (Northern Natural Gas) APPROVED the document or notice. - Admin Updated_x000d_
4/21/2023 11:15:07 AM - TaskCompleted - Muhr, Donald (Northern Natural Gas) - Admin Process Completed - Approve Completed_x000d_
4/21/2023 11:15:08 AM - WorkflowComment - Muhr, Donald (Northern Natural Gas) - Workflow Completed - Complete_x000d_
1/13/2025 9:47:20 AM - WorkflowStarted - Fletcher McMeen (Northern Natural Gas) - Admin approval workflow was started. - Workflow Started_x000d_
1/13/2025 9:47:20 AM - TaskCreated - Fletcher McMeen (Northern Natural Gas) - Admin Approval process started, participants are: Bischoff, Barbara (Northern Natural Gas); Aschwege, Doug (Northern Natural Gas); Barrett, Jeremy (Northern Natural Gas); Luettel, Ben (Northern Natural Gas); Milks, Vonn (Northern Natural Gas); Lewis, Pam (Northern Natural Gas); Rozmus, Frank (Northern Natural Gas); Magner, Kip (Northern Natural Gas); Nachtigall, Andrew (Northern Natural Gas); Wagner, Darrell (Northern Natural Gas); Fletcher McMeen (Northern Natural Gas); O'Connell, Jack (Northern Natural Gas);  - Admin Process Started_x000d_
1/13/2025 9:47:30 AM - WorkflowComment - Fletcher McMeen (Northern Natural Gas) - Admin Approver Fletcher McMeen (Northern Natural Gas) APPROVED the document or notice. - Admin Updated_x000d_
1/13/2025 9:47:31 AM - TaskCompleted - Fletcher McMeen (Northern Natural Gas) - Admin Process Completed - Approve Completed_x000d_
1/13/2025 9:47:31 AM - WorkflowComment - Fletcher McMeen (Northern Natural Gas) - Workflow Completed - Complete_x000d_
</vt:lpwstr>
  </property>
</Properties>
</file>